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สถิติลงเว็บไซต์\เริ่มใหม่\พ.ย.2561\"/>
    </mc:Choice>
  </mc:AlternateContent>
  <bookViews>
    <workbookView xWindow="0" yWindow="0" windowWidth="24000" windowHeight="9675"/>
  </bookViews>
  <sheets>
    <sheet name="ส่งออก พ.ย.61" sheetId="4" r:id="rId1"/>
    <sheet name="นำเข้า เดือน พ.ย.61" sheetId="12" r:id="rId2"/>
    <sheet name="นำเข้า 10 อันดับ" sheetId="11" r:id="rId3"/>
    <sheet name="ผ่านแดน (พ.ย.)10 อันดับ" sheetId="10" r:id="rId4"/>
  </sheets>
  <definedNames>
    <definedName name="_xlnm._FilterDatabase" localSheetId="3" hidden="1">'ผ่านแดน (พ.ย.)10 อันดับ'!$A$6:$D$20</definedName>
    <definedName name="_xlnm._FilterDatabase" localSheetId="0" hidden="1">'ส่งออก พ.ย.61'!#REF!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1" l="1"/>
  <c r="D16" i="11" s="1"/>
  <c r="C17" i="11"/>
  <c r="D14" i="11"/>
  <c r="C14" i="11"/>
  <c r="D13" i="11"/>
  <c r="C13" i="11"/>
  <c r="G12" i="11"/>
  <c r="F12" i="11"/>
  <c r="D12" i="11"/>
  <c r="C12" i="11"/>
  <c r="G11" i="11"/>
  <c r="F11" i="11"/>
  <c r="D11" i="11"/>
  <c r="C11" i="11"/>
  <c r="D10" i="11"/>
  <c r="C10" i="11"/>
  <c r="D9" i="11"/>
  <c r="C9" i="11"/>
  <c r="D8" i="11"/>
  <c r="C8" i="11"/>
  <c r="D7" i="11"/>
  <c r="C7" i="11"/>
  <c r="D6" i="11"/>
  <c r="C6" i="11"/>
  <c r="D5" i="11"/>
  <c r="D15" i="11" s="1"/>
  <c r="C5" i="11"/>
  <c r="C15" i="11" s="1"/>
  <c r="C16" i="11" l="1"/>
  <c r="J17" i="10"/>
  <c r="I17" i="10"/>
  <c r="E17" i="10"/>
  <c r="D17" i="10"/>
  <c r="H82" i="12" l="1"/>
  <c r="H81" i="12"/>
  <c r="G81" i="12"/>
  <c r="G82" i="12" s="1"/>
  <c r="F81" i="12"/>
  <c r="F82" i="12" s="1"/>
  <c r="D81" i="12"/>
  <c r="D82" i="12" s="1"/>
  <c r="H25" i="12"/>
  <c r="H24" i="12"/>
  <c r="G24" i="12"/>
  <c r="G25" i="12" s="1"/>
  <c r="F24" i="12"/>
  <c r="F25" i="12" s="1"/>
  <c r="D24" i="12"/>
  <c r="D25" i="12" s="1"/>
  <c r="L57" i="4"/>
  <c r="L56" i="4"/>
  <c r="J56" i="4"/>
  <c r="J57" i="4" s="1"/>
  <c r="I56" i="4"/>
  <c r="I57" i="4" s="1"/>
</calcChain>
</file>

<file path=xl/sharedStrings.xml><?xml version="1.0" encoding="utf-8"?>
<sst xmlns="http://schemas.openxmlformats.org/spreadsheetml/2006/main" count="397" uniqueCount="224">
  <si>
    <t>รวมทั้งหมด</t>
  </si>
  <si>
    <t>อื่นๆ</t>
  </si>
  <si>
    <t>รวม</t>
  </si>
  <si>
    <t>มูลค่า (ล้านบาท)</t>
  </si>
  <si>
    <t>น้ำหนัก (ตัน)</t>
  </si>
  <si>
    <t>พิกัด</t>
  </si>
  <si>
    <t>ชนิดสินค้า</t>
  </si>
  <si>
    <t>ลำดับที่</t>
  </si>
  <si>
    <t xml:space="preserve">สินค้าส่งออกสูงสุด  10  อันดับ </t>
  </si>
  <si>
    <t>ด่านศุลกากรช่องเม็ก</t>
  </si>
  <si>
    <t>รวมทั้งสิ้น</t>
  </si>
  <si>
    <t>กาแฟสำเร็จรูป</t>
  </si>
  <si>
    <t>สินค้าส่งออก ด่านศุลกากรช่องเม็ก</t>
  </si>
  <si>
    <t>สินค้า</t>
  </si>
  <si>
    <t>น้ำหนัก</t>
  </si>
  <si>
    <t>ปริมาณ</t>
  </si>
  <si>
    <t>หน่วย</t>
  </si>
  <si>
    <t>มูลค่า</t>
  </si>
  <si>
    <t xml:space="preserve">มูลค่าสินค้าผ่านแดนสูงสุด  10  อันดับ 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</si>
  <si>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</si>
  <si>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</si>
  <si>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</si>
  <si>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</si>
  <si>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รวมสินค้าผ่านแดนขาเข้า 10 อันดับ</t>
  </si>
  <si>
    <t>รวมสินค้าผ่านแดนขาออก 10 อันดับ</t>
  </si>
  <si>
    <t>บุหรี่</t>
  </si>
  <si>
    <t>เมล็ดกาแฟดิบ</t>
  </si>
  <si>
    <t>หม้อแปลงไฟฟ้า</t>
  </si>
  <si>
    <t xml:space="preserve">            รวมทั้งสิ้น</t>
  </si>
  <si>
    <t>ผ่านแดนเข้า</t>
  </si>
  <si>
    <t>ผ่านแดนออก</t>
  </si>
  <si>
    <t>มูลค่า (บาท)</t>
  </si>
  <si>
    <t>มูลค่า(บาท)</t>
  </si>
  <si>
    <t>LTR</t>
  </si>
  <si>
    <t>เครื่องตรวจสอบดิน/หิน</t>
  </si>
  <si>
    <t>C62</t>
  </si>
  <si>
    <t>KGM</t>
  </si>
  <si>
    <t>น้ำมันเชื้อเพลิง</t>
  </si>
  <si>
    <t>ยางมะตอย</t>
  </si>
  <si>
    <t>สินค้านำเข้าด่านศุลกากรช่องเม็ก</t>
  </si>
  <si>
    <t>นำเข้าจาก สปป.ลาว</t>
  </si>
  <si>
    <t>พิกัดศุลกากร</t>
  </si>
  <si>
    <t>น้ำหนัก(ก.ก.)</t>
  </si>
  <si>
    <t>หน่วยของสินค้า</t>
  </si>
  <si>
    <t>ราคา(บาท)</t>
  </si>
  <si>
    <t>อากรขาเข้า(บาท)</t>
  </si>
  <si>
    <t>ภาษีมูลค่าเพิ่ม(บาท)</t>
  </si>
  <si>
    <t>หมายเหตุ</t>
  </si>
  <si>
    <t>27160000</t>
  </si>
  <si>
    <t>พลังงานไฟฟ้า</t>
  </si>
  <si>
    <t>KWH</t>
  </si>
  <si>
    <t>07142090</t>
  </si>
  <si>
    <t>มันเทศ</t>
  </si>
  <si>
    <t>07049010</t>
  </si>
  <si>
    <t>กะหล่ำปลี</t>
  </si>
  <si>
    <t>21011292</t>
  </si>
  <si>
    <t>กาแฟสำเร็จรูป 3in1</t>
  </si>
  <si>
    <t>09012110</t>
  </si>
  <si>
    <t>กาแฟคั่วไม่บด</t>
  </si>
  <si>
    <t>07069000</t>
  </si>
  <si>
    <t>ผักกาดขาว</t>
  </si>
  <si>
    <t>09011110</t>
  </si>
  <si>
    <t>*</t>
  </si>
  <si>
    <t>07141099</t>
  </si>
  <si>
    <t>มันสำประหลัง(มันหัว)</t>
  </si>
  <si>
    <t>12024100</t>
  </si>
  <si>
    <t>ถั่วลิสงทั้งเปลือก</t>
  </si>
  <si>
    <t>กาแฟสำเร็จรูปสำหรับผสมน้ำดื่ม</t>
  </si>
  <si>
    <t>07141011</t>
  </si>
  <si>
    <t>มันสำประหลัง(มันเส้น)</t>
  </si>
  <si>
    <t>47079000</t>
  </si>
  <si>
    <t>เศษและของที่ใช้ไม่ได้ ซึ่งไม่ได้คัดแยก</t>
  </si>
  <si>
    <t>ผลิตภัณฑ์ประกอบทำด้วยไฟเบอร์100%</t>
  </si>
  <si>
    <t>-</t>
  </si>
  <si>
    <t>อื่น ๆ</t>
  </si>
  <si>
    <t>หมายเหตุ  1) * ใบสุทธินำกลับ เก่าใช้แล้ว    ** I-EAT FREE ZONE   *** คลังทัณฑ์บน</t>
  </si>
  <si>
    <t xml:space="preserve">            </t>
  </si>
  <si>
    <t xml:space="preserve">    2) ข้อมูลอ้างอิงจากรายงานสารสนเทศศุลกากร</t>
  </si>
  <si>
    <t>นำเข้าจากประเทศกัมพูชา</t>
  </si>
  <si>
    <t>หมายเหตุ  1) ข้อมูลอ้างอิงจากรายงานสารสนเทศศุลกากร</t>
  </si>
  <si>
    <t>2) ข้อมูลอ้างอิงจากรายงานสารสนเทศศุลกากร</t>
  </si>
  <si>
    <t>น้ำมันเตา</t>
  </si>
  <si>
    <t>รถยนต์นั่งที่มีกระบะ</t>
  </si>
  <si>
    <t>น้ำมันหล่อลื่นอื่น ๆ</t>
  </si>
  <si>
    <t>แบตเตอรี่ยี่ห้อ "GS" สำหรับรถยนต์</t>
  </si>
  <si>
    <t>ครีมเทียม</t>
  </si>
  <si>
    <t>ผงชูรส</t>
  </si>
  <si>
    <t>กระเบื้อง</t>
  </si>
  <si>
    <t>ขวดเปล่าสำหรับบรรจุน้ำอัดลม</t>
  </si>
  <si>
    <t>ขนมปังกรอบ</t>
  </si>
  <si>
    <t>ปลายข้าว</t>
  </si>
  <si>
    <t>ผงซักฟอก</t>
  </si>
  <si>
    <t>ปุ๋ยเคมี</t>
  </si>
  <si>
    <t>น้ำมันเครื่องบิน</t>
  </si>
  <si>
    <t>ปีงบประมาณ 2562   (เดือน  ตุลาคม  2561-พฤศจิกายน 2561)</t>
  </si>
  <si>
    <t>ประจำเดือน   พฤศจิกายน  2561</t>
  </si>
  <si>
    <t>พิกัด8 หลัก</t>
  </si>
  <si>
    <t>27101971</t>
  </si>
  <si>
    <t>น้ำมันดีเชลหมุนเร็ว</t>
  </si>
  <si>
    <t>รถยนต์นั่งใหม่ กระบะ,เก๋ง</t>
  </si>
  <si>
    <t>87033371</t>
  </si>
  <si>
    <t>27101224</t>
  </si>
  <si>
    <t>น้ำมันเบนชินธรรมดาไร้สารตะกั่ว</t>
  </si>
  <si>
    <t>29224220</t>
  </si>
  <si>
    <t>27101979</t>
  </si>
  <si>
    <t>น้ำมันเครื่อง</t>
  </si>
  <si>
    <t>23099019</t>
  </si>
  <si>
    <t>21069030</t>
  </si>
  <si>
    <t>27101213</t>
  </si>
  <si>
    <t>น้ำมันเบนชินไร้สารตะกั่ว ออกเทน91</t>
  </si>
  <si>
    <t>27132000</t>
  </si>
  <si>
    <t>27101943</t>
  </si>
  <si>
    <t>27101212</t>
  </si>
  <si>
    <t>85071099</t>
  </si>
  <si>
    <t>เหล็ก</t>
  </si>
  <si>
    <t>72142031</t>
  </si>
  <si>
    <t>พลาสติก</t>
  </si>
  <si>
    <t>39232199</t>
  </si>
  <si>
    <t>33061090</t>
  </si>
  <si>
    <t>อุปกรณ์ทำความสะอาดฟัน(ยาสีฟัน,แปลงสีฟัน,ไหมขัดฟัน)</t>
  </si>
  <si>
    <t>90318090</t>
  </si>
  <si>
    <t>เครื่องตรวจสอบ</t>
  </si>
  <si>
    <t>เหล็กเส้น</t>
  </si>
  <si>
    <t>96190011</t>
  </si>
  <si>
    <t>ผ้าอนามัย</t>
  </si>
  <si>
    <t xml:space="preserve">ถุงชิปใส </t>
  </si>
  <si>
    <t>72142059</t>
  </si>
  <si>
    <t>87019310</t>
  </si>
  <si>
    <t>23099011</t>
  </si>
  <si>
    <t>อาหารไก่</t>
  </si>
  <si>
    <t>87011011</t>
  </si>
  <si>
    <t>รถแทรกเตอร์</t>
  </si>
  <si>
    <t>27101981</t>
  </si>
  <si>
    <t>23099012</t>
  </si>
  <si>
    <t>อาหารหมู</t>
  </si>
  <si>
    <t>34022095</t>
  </si>
  <si>
    <t>72159090</t>
  </si>
  <si>
    <t>70109099</t>
  </si>
  <si>
    <t>10064090</t>
  </si>
  <si>
    <t>ข้าวสาร</t>
  </si>
  <si>
    <t>39233090</t>
  </si>
  <si>
    <t>ขวดพลาสติก</t>
  </si>
  <si>
    <t>22029910</t>
  </si>
  <si>
    <t>นมUHT</t>
  </si>
  <si>
    <t>68101910</t>
  </si>
  <si>
    <t>น้ำมันหล่อลื่น</t>
  </si>
  <si>
    <t>20099099</t>
  </si>
  <si>
    <t>น้ำผลไม้</t>
  </si>
  <si>
    <t>68118100</t>
  </si>
  <si>
    <t>19051000</t>
  </si>
  <si>
    <t>38244000</t>
  </si>
  <si>
    <t>สารปรุงแต่งซีเมนต์</t>
  </si>
  <si>
    <t>22029920</t>
  </si>
  <si>
    <t>น้ำอัดลม</t>
  </si>
  <si>
    <t>87033276</t>
  </si>
  <si>
    <t>รถยนต์</t>
  </si>
  <si>
    <t>19023040</t>
  </si>
  <si>
    <t>บะหมี่กึ่งสำเร็จรูป</t>
  </si>
  <si>
    <t>39232119</t>
  </si>
  <si>
    <t>ถุงพลาสติก</t>
  </si>
  <si>
    <t>33049930</t>
  </si>
  <si>
    <t>โลชั่น</t>
  </si>
  <si>
    <t>34011150</t>
  </si>
  <si>
    <t>สบู่</t>
  </si>
  <si>
    <t>27101226</t>
  </si>
  <si>
    <t>น้ำมันเบนชิน</t>
  </si>
  <si>
    <t>22029950</t>
  </si>
  <si>
    <t>04031091</t>
  </si>
  <si>
    <t>นมเปรี้ยว</t>
  </si>
  <si>
    <t>19023090</t>
  </si>
  <si>
    <t>84082010</t>
  </si>
  <si>
    <t>เครื่องยนต์รถไถนา</t>
  </si>
  <si>
    <t>72259990</t>
  </si>
  <si>
    <t>87042129</t>
  </si>
  <si>
    <t>รถตักเครน</t>
  </si>
  <si>
    <t>72171010</t>
  </si>
  <si>
    <t>ลวด</t>
  </si>
  <si>
    <t>16041311</t>
  </si>
  <si>
    <t>ปลากระป๋อง</t>
  </si>
  <si>
    <t>31052000</t>
  </si>
  <si>
    <t>ประจำเดือน  พฤศจิกายน  2561</t>
  </si>
  <si>
    <t>ชุดเครื่องมือตรวจสอบการสั่นสะเทือนของเครื่องจักร</t>
  </si>
  <si>
    <r>
      <t>ชุดสายไฟ</t>
    </r>
    <r>
      <rPr>
        <sz val="16"/>
        <color indexed="10"/>
        <rFont val="TH SarabunPSK"/>
        <family val="2"/>
      </rPr>
      <t>*</t>
    </r>
  </si>
  <si>
    <t>07096010</t>
  </si>
  <si>
    <t>พริกสด</t>
  </si>
  <si>
    <r>
      <t>ชุดสายไฟ</t>
    </r>
    <r>
      <rPr>
        <sz val="16"/>
        <color indexed="10"/>
        <rFont val="TH SarabunPSK"/>
        <family val="2"/>
      </rPr>
      <t>**</t>
    </r>
  </si>
  <si>
    <t>รถใช้งานชนิดขับเคลื่อนได้ในตัวอื่น ๆ</t>
  </si>
  <si>
    <t>***</t>
  </si>
  <si>
    <t>09083100</t>
  </si>
  <si>
    <t>เร่ว</t>
  </si>
  <si>
    <t xml:space="preserve">หมายเหตุ  </t>
  </si>
  <si>
    <t>1) * ใบสุทธินำกลับ เก่าใช้แล้ว    ** I-EAT FREE ZONE   *** คลังทัณฑ์บน</t>
  </si>
  <si>
    <t xml:space="preserve">3) ลำดับที่ 11 พิกัด 85443014 ชุดสายไฟ ใช้สิทธิ From D , ลำดับที่ 15 พิกัด 85444299 ชุดสายไฟ ใช้สิทธิ BOI </t>
  </si>
  <si>
    <t>ประจำเดือน  ตุลาคม  2560</t>
  </si>
  <si>
    <t>73021000</t>
  </si>
  <si>
    <t>08039090</t>
  </si>
  <si>
    <t>84291900</t>
  </si>
  <si>
    <t>44072999</t>
  </si>
  <si>
    <t>84295200</t>
  </si>
  <si>
    <t>08052100</t>
  </si>
  <si>
    <t>87041016</t>
  </si>
  <si>
    <t>สายไฟ</t>
  </si>
  <si>
    <t>ชิ้นส่วนเฟอร์นิเจอร์ไม้ดู่,ชิ้นส่วนเฟอร์นิเจอร์สัก๑แต้ฮ้อ</t>
  </si>
  <si>
    <t>ฉนวนลูกถ้วยแก้ว</t>
  </si>
  <si>
    <t>10063099</t>
  </si>
  <si>
    <t>ชุดให้น้ำเกลือ</t>
  </si>
  <si>
    <t>กังหันพร้อมอุปกรณ์,เครื่องกำเนิดไฟฟ้า</t>
  </si>
  <si>
    <t>ไม้สักปาร์เก้</t>
  </si>
  <si>
    <t>อุปกรณ์ใช้ในโรงพยาบาล,อุปกรณ์เครื่องมือแพทย์</t>
  </si>
  <si>
    <t>อาคารสำเร็จรูป(ห้องน้ำเคลื่อนที่)</t>
  </si>
  <si>
    <t>ลำโพง</t>
  </si>
  <si>
    <t>ยางรถยนต์</t>
  </si>
  <si>
    <t xml:space="preserve">                                 จำนวนใบขนผ่านแดนออก  98 ใบขน</t>
  </si>
  <si>
    <t>ปีงบประมาณ 2562   เดือน พฤศจิกายน  2561</t>
  </si>
  <si>
    <t>ปีงบประมาณ 2562</t>
  </si>
  <si>
    <t>มูลค่าสินค้านำเข้าสูงสุด  10  อันดับ</t>
  </si>
  <si>
    <t>ประจำปีงบประมาณ  2562 (ตุลาคม 2561-พฤศจิกายน 2561)</t>
  </si>
  <si>
    <t>น้ำหนัก/ตัน</t>
  </si>
  <si>
    <t>มูลค่า/ล้านบาท</t>
  </si>
  <si>
    <t>มันสำปะหลัง (มันหัว)</t>
  </si>
  <si>
    <t>มันสำปะหลัง (มันเส้น)</t>
  </si>
  <si>
    <t>กาแฟคั่ว</t>
  </si>
  <si>
    <t xml:space="preserve">หมายเหตุ </t>
  </si>
  <si>
    <t>1) * ใบสุทธินำกลับ เก่าใช้แล้ว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</si>
</sst>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87" formatCode="_-* #,##0.00_-;\-* #,##0.00_-;_-* &quot;-&quot;??_-;_-@_-"/>
    <numFmt numFmtId="188" formatCode="#,##0.000"/>
    <numFmt numFmtId="189" formatCode="#,##0.00;[Red]#,##0.00"/>
    <numFmt numFmtId="190" formatCode="0000"/>
    <numFmt numFmtId="191" formatCode="_-* #,##0.000_-;\-* #,##0.000_-;_-* &quot;-&quot;???_-;_-@_-"/>
    <numFmt numFmtId="192" formatCode="_(* #,##0.000_);_(* \(#,##0.000\);_(* &quot;-&quot;??_);_(@_)"/>
    <numFmt numFmtId="193" formatCode="0.000"/>
    <numFmt numFmtId="194" formatCode="_-* #,##0.000_-;\-* #,##0.000_-;_-* &quot;-&quot;??_-;_-@_-"/>
    <numFmt numFmtId="195" formatCode="#,##0.000;[Red]#,##0.000"/>
  </numFmts>
  <fonts count="5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8"/>
      <color indexed="8"/>
      <name val="TH SarabunPSK"/>
      <family val="2"/>
    </font>
    <font>
      <b/>
      <sz val="20"/>
      <color indexed="8"/>
      <name val="TH SarabunPSK"/>
      <family val="2"/>
    </font>
    <font>
      <b/>
      <sz val="22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indexed="8"/>
      <name val="Tahoma"/>
      <family val="2"/>
      <charset val="222"/>
    </font>
    <font>
      <b/>
      <sz val="18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sz val="16"/>
      <color theme="1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0"/>
      <color indexed="8"/>
      <name val="Arial"/>
      <family val="2"/>
    </font>
    <font>
      <sz val="16"/>
      <color indexed="8"/>
      <name val="TH SarabunPSK"/>
      <family val="2"/>
    </font>
    <font>
      <sz val="18"/>
      <color theme="1"/>
      <name val="TH SarabunPSK"/>
      <family val="2"/>
    </font>
    <font>
      <sz val="18"/>
      <color rgb="FFFF0000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u/>
      <sz val="11"/>
      <color theme="10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20"/>
      <color theme="1"/>
      <name val="TH SarabunPSK"/>
      <family val="2"/>
    </font>
    <font>
      <b/>
      <sz val="16"/>
      <color theme="1" tint="0.249977111117893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8"/>
      <color theme="1"/>
      <name val="Calibri"/>
      <family val="2"/>
    </font>
    <font>
      <sz val="12"/>
      <color theme="1" tint="0.14999847407452621"/>
      <name val="TH SarabunPSK"/>
      <family val="2"/>
    </font>
    <font>
      <sz val="16"/>
      <color theme="1" tint="0.14999847407452621"/>
      <name val="TH SarabunPSK"/>
      <family val="2"/>
    </font>
    <font>
      <sz val="16"/>
      <color theme="1" tint="0.249977111117893"/>
      <name val="TH SarabunPSK"/>
      <family val="2"/>
    </font>
    <font>
      <sz val="16"/>
      <color rgb="FFFF0000"/>
      <name val="TH SarabunPSK"/>
      <family val="2"/>
    </font>
    <font>
      <b/>
      <sz val="16"/>
      <color theme="1" tint="4.9989318521683403E-2"/>
      <name val="TH SarabunPSK"/>
      <family val="2"/>
    </font>
    <font>
      <sz val="18"/>
      <color theme="1" tint="4.9989318521683403E-2"/>
      <name val="TH SarabunPSK"/>
      <family val="2"/>
    </font>
    <font>
      <b/>
      <sz val="16"/>
      <color indexed="8"/>
      <name val="TH SarabunPSK"/>
      <family val="2"/>
    </font>
    <font>
      <sz val="16"/>
      <color theme="1" tint="4.9989318521683403E-2"/>
      <name val="TH SarabunPSK"/>
      <family val="2"/>
    </font>
    <font>
      <sz val="10"/>
      <name val="Leelawadee UI"/>
      <family val="2"/>
      <charset val="222"/>
    </font>
    <font>
      <sz val="16"/>
      <name val="TH SarabunPSK"/>
      <family val="2"/>
      <charset val="222"/>
    </font>
    <font>
      <sz val="14"/>
      <name val="TH SarabunPSK"/>
      <family val="2"/>
      <charset val="222"/>
    </font>
    <font>
      <b/>
      <sz val="14"/>
      <name val="TH SarabunPSK"/>
      <family val="2"/>
    </font>
    <font>
      <sz val="14"/>
      <color theme="1" tint="0.14999847407452621"/>
      <name val="TH SarabunPSK"/>
      <family val="2"/>
    </font>
    <font>
      <sz val="14"/>
      <color theme="1"/>
      <name val="TH SarabunPSK"/>
      <family val="2"/>
    </font>
    <font>
      <sz val="13.5"/>
      <color theme="1"/>
      <name val="TH SarabunPSK"/>
      <family val="2"/>
    </font>
    <font>
      <sz val="14"/>
      <color indexed="8"/>
      <name val="TH SarabunPSK"/>
      <family val="2"/>
    </font>
    <font>
      <b/>
      <sz val="14"/>
      <color theme="1" tint="0.14999847407452621"/>
      <name val="TH SarabunPSK"/>
      <family val="2"/>
    </font>
    <font>
      <sz val="11"/>
      <name val="TH SarabunPSK"/>
      <family val="2"/>
      <charset val="222"/>
    </font>
    <font>
      <sz val="16"/>
      <color indexed="10"/>
      <name val="TH SarabunPSK"/>
      <family val="2"/>
    </font>
    <font>
      <sz val="11"/>
      <color theme="0"/>
      <name val="Tahoma"/>
      <family val="2"/>
      <scheme val="minor"/>
    </font>
    <font>
      <sz val="18"/>
      <color theme="0"/>
      <name val="TH SarabunPSK"/>
      <family val="2"/>
    </font>
    <font>
      <sz val="18"/>
      <color theme="1" tint="0.14999847407452621"/>
      <name val="TH SarabunPSK"/>
      <family val="2"/>
    </font>
    <font>
      <b/>
      <sz val="18"/>
      <color theme="1" tint="0.1499984740745262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0"/>
        <bgColor indexed="0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34">
    <xf numFmtId="0" fontId="0" fillId="0" borderId="0"/>
    <xf numFmtId="0" fontId="1" fillId="0" borderId="0"/>
    <xf numFmtId="187" fontId="6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1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357">
    <xf numFmtId="0" fontId="0" fillId="0" borderId="0" xfId="0"/>
    <xf numFmtId="0" fontId="2" fillId="0" borderId="0" xfId="1" applyFont="1"/>
    <xf numFmtId="188" fontId="2" fillId="0" borderId="0" xfId="1" applyNumberFormat="1" applyFont="1"/>
    <xf numFmtId="0" fontId="2" fillId="0" borderId="0" xfId="1" applyFont="1" applyAlignment="1">
      <alignment horizontal="center"/>
    </xf>
    <xf numFmtId="0" fontId="2" fillId="0" borderId="4" xfId="1" applyFont="1" applyBorder="1" applyAlignment="1">
      <alignment horizontal="center"/>
    </xf>
    <xf numFmtId="0" fontId="5" fillId="0" borderId="4" xfId="1" applyFont="1" applyFill="1" applyBorder="1" applyAlignment="1">
      <alignment horizontal="centerContinuous"/>
    </xf>
    <xf numFmtId="0" fontId="7" fillId="0" borderId="5" xfId="6" applyNumberFormat="1" applyFont="1" applyFill="1" applyBorder="1" applyAlignment="1" applyProtection="1">
      <alignment horizontal="center"/>
    </xf>
    <xf numFmtId="0" fontId="13" fillId="5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188" fontId="2" fillId="0" borderId="0" xfId="1" applyNumberFormat="1" applyFont="1" applyBorder="1" applyAlignment="1">
      <alignment horizontal="right"/>
    </xf>
    <xf numFmtId="188" fontId="2" fillId="0" borderId="0" xfId="1" applyNumberFormat="1" applyFont="1" applyBorder="1" applyAlignment="1">
      <alignment horizontal="center"/>
    </xf>
    <xf numFmtId="0" fontId="13" fillId="5" borderId="3" xfId="1" applyFont="1" applyFill="1" applyBorder="1" applyAlignment="1"/>
    <xf numFmtId="4" fontId="13" fillId="0" borderId="3" xfId="1" applyNumberFormat="1" applyFont="1" applyBorder="1" applyAlignment="1">
      <alignment horizontal="right"/>
    </xf>
    <xf numFmtId="4" fontId="12" fillId="0" borderId="0" xfId="1" applyNumberFormat="1" applyFont="1" applyAlignment="1">
      <alignment horizontal="left" vertical="center"/>
    </xf>
    <xf numFmtId="188" fontId="2" fillId="0" borderId="0" xfId="1" applyNumberFormat="1" applyFont="1" applyBorder="1"/>
    <xf numFmtId="4" fontId="2" fillId="0" borderId="0" xfId="1" applyNumberFormat="1" applyFont="1" applyBorder="1" applyAlignment="1">
      <alignment horizontal="right"/>
    </xf>
    <xf numFmtId="4" fontId="2" fillId="0" borderId="0" xfId="1" applyNumberFormat="1" applyFont="1" applyBorder="1" applyAlignment="1">
      <alignment horizontal="center"/>
    </xf>
    <xf numFmtId="4" fontId="13" fillId="0" borderId="1" xfId="1" applyNumberFormat="1" applyFont="1" applyBorder="1" applyAlignment="1">
      <alignment horizontal="right"/>
    </xf>
    <xf numFmtId="4" fontId="13" fillId="5" borderId="3" xfId="1" applyNumberFormat="1" applyFont="1" applyFill="1" applyBorder="1" applyAlignment="1">
      <alignment horizontal="right"/>
    </xf>
    <xf numFmtId="0" fontId="12" fillId="5" borderId="2" xfId="1" applyFont="1" applyFill="1" applyBorder="1" applyAlignment="1"/>
    <xf numFmtId="0" fontId="12" fillId="5" borderId="15" xfId="1" applyFont="1" applyFill="1" applyBorder="1" applyAlignment="1"/>
    <xf numFmtId="0" fontId="0" fillId="0" borderId="1" xfId="0" applyBorder="1"/>
    <xf numFmtId="0" fontId="13" fillId="7" borderId="7" xfId="1" applyFont="1" applyFill="1" applyBorder="1" applyAlignment="1"/>
    <xf numFmtId="0" fontId="13" fillId="5" borderId="3" xfId="1" applyFont="1" applyFill="1" applyBorder="1" applyAlignment="1">
      <alignment horizontal="center" vertical="center"/>
    </xf>
    <xf numFmtId="188" fontId="13" fillId="5" borderId="2" xfId="1" applyNumberFormat="1" applyFont="1" applyFill="1" applyBorder="1" applyAlignment="1">
      <alignment horizontal="center"/>
    </xf>
    <xf numFmtId="4" fontId="8" fillId="0" borderId="10" xfId="8" quotePrefix="1" applyNumberFormat="1" applyFont="1" applyFill="1" applyBorder="1" applyAlignment="1">
      <alignment horizontal="right" wrapText="1"/>
    </xf>
    <xf numFmtId="4" fontId="8" fillId="0" borderId="10" xfId="12" applyNumberFormat="1" applyFont="1" applyFill="1" applyBorder="1" applyAlignment="1">
      <alignment horizontal="right" wrapText="1"/>
    </xf>
    <xf numFmtId="4" fontId="8" fillId="0" borderId="10" xfId="11" applyNumberFormat="1" applyFont="1" applyFill="1" applyBorder="1" applyAlignment="1">
      <alignment horizontal="right" wrapText="1"/>
    </xf>
    <xf numFmtId="4" fontId="8" fillId="0" borderId="10" xfId="5" applyNumberFormat="1" applyFont="1" applyFill="1" applyBorder="1" applyAlignment="1">
      <alignment horizontal="right" wrapText="1"/>
    </xf>
    <xf numFmtId="0" fontId="5" fillId="0" borderId="4" xfId="1" applyFont="1" applyBorder="1" applyAlignment="1">
      <alignment horizontal="center"/>
    </xf>
    <xf numFmtId="188" fontId="10" fillId="0" borderId="0" xfId="7" applyNumberFormat="1" applyFont="1" applyFill="1" applyBorder="1" applyAlignment="1">
      <alignment vertical="center" wrapText="1"/>
    </xf>
    <xf numFmtId="0" fontId="15" fillId="0" borderId="0" xfId="7" applyFont="1" applyFill="1" applyBorder="1" applyAlignment="1">
      <alignment horizontal="left" wrapText="1"/>
    </xf>
    <xf numFmtId="188" fontId="15" fillId="0" borderId="0" xfId="7" applyNumberFormat="1" applyFont="1" applyFill="1" applyBorder="1" applyAlignment="1">
      <alignment wrapText="1"/>
    </xf>
    <xf numFmtId="2" fontId="10" fillId="0" borderId="10" xfId="0" applyNumberFormat="1" applyFont="1" applyBorder="1"/>
    <xf numFmtId="189" fontId="8" fillId="0" borderId="17" xfId="9" applyNumberFormat="1" applyFont="1" applyFill="1" applyBorder="1" applyAlignment="1">
      <alignment horizontal="right" wrapText="1"/>
    </xf>
    <xf numFmtId="4" fontId="8" fillId="0" borderId="17" xfId="9" applyNumberFormat="1" applyFont="1" applyFill="1" applyBorder="1" applyAlignment="1">
      <alignment horizontal="right" wrapText="1"/>
    </xf>
    <xf numFmtId="4" fontId="10" fillId="0" borderId="17" xfId="0" applyNumberFormat="1" applyFont="1" applyBorder="1"/>
    <xf numFmtId="0" fontId="25" fillId="0" borderId="14" xfId="0" applyFont="1" applyBorder="1"/>
    <xf numFmtId="0" fontId="25" fillId="0" borderId="1" xfId="0" applyFont="1" applyBorder="1"/>
    <xf numFmtId="4" fontId="12" fillId="5" borderId="7" xfId="1" applyNumberFormat="1" applyFont="1" applyFill="1" applyBorder="1" applyAlignment="1">
      <alignment horizontal="right"/>
    </xf>
    <xf numFmtId="189" fontId="8" fillId="0" borderId="18" xfId="9" applyNumberFormat="1" applyFont="1" applyFill="1" applyBorder="1" applyAlignment="1">
      <alignment horizontal="right" wrapText="1"/>
    </xf>
    <xf numFmtId="0" fontId="0" fillId="0" borderId="19" xfId="0" applyBorder="1"/>
    <xf numFmtId="0" fontId="12" fillId="5" borderId="16" xfId="1" applyFont="1" applyFill="1" applyBorder="1" applyAlignment="1">
      <alignment horizontal="center"/>
    </xf>
    <xf numFmtId="4" fontId="0" fillId="0" borderId="3" xfId="0" applyNumberFormat="1" applyBorder="1"/>
    <xf numFmtId="0" fontId="13" fillId="7" borderId="2" xfId="1" applyFont="1" applyFill="1" applyBorder="1" applyAlignment="1"/>
    <xf numFmtId="4" fontId="10" fillId="0" borderId="0" xfId="0" applyNumberFormat="1" applyFont="1" applyFill="1" applyBorder="1" applyAlignment="1">
      <alignment horizontal="right" vertical="top" wrapText="1"/>
    </xf>
    <xf numFmtId="43" fontId="10" fillId="0" borderId="10" xfId="14" applyFont="1" applyBorder="1"/>
    <xf numFmtId="49" fontId="28" fillId="0" borderId="9" xfId="1" applyNumberFormat="1" applyFont="1" applyFill="1" applyBorder="1" applyAlignment="1"/>
    <xf numFmtId="49" fontId="28" fillId="0" borderId="0" xfId="1" applyNumberFormat="1" applyFont="1" applyFill="1" applyBorder="1" applyAlignment="1"/>
    <xf numFmtId="0" fontId="28" fillId="0" borderId="9" xfId="0" applyFont="1" applyBorder="1"/>
    <xf numFmtId="0" fontId="19" fillId="7" borderId="8" xfId="1" applyFont="1" applyFill="1" applyBorder="1" applyAlignment="1">
      <alignment horizontal="center"/>
    </xf>
    <xf numFmtId="0" fontId="8" fillId="0" borderId="9" xfId="1" applyFont="1" applyFill="1" applyBorder="1" applyAlignment="1">
      <alignment horizontal="center"/>
    </xf>
    <xf numFmtId="0" fontId="8" fillId="0" borderId="9" xfId="1" applyFont="1" applyFill="1" applyBorder="1" applyAlignment="1">
      <alignment horizontal="center" vertical="center"/>
    </xf>
    <xf numFmtId="188" fontId="13" fillId="5" borderId="3" xfId="1" applyNumberFormat="1" applyFont="1" applyFill="1" applyBorder="1" applyAlignment="1">
      <alignment horizontal="center"/>
    </xf>
    <xf numFmtId="0" fontId="7" fillId="0" borderId="0" xfId="1" applyFont="1" applyBorder="1" applyAlignment="1"/>
    <xf numFmtId="188" fontId="2" fillId="0" borderId="0" xfId="7" applyNumberFormat="1" applyFont="1" applyFill="1" applyBorder="1" applyAlignment="1">
      <alignment wrapText="1"/>
    </xf>
    <xf numFmtId="49" fontId="31" fillId="0" borderId="9" xfId="11" quotePrefix="1" applyNumberFormat="1" applyFont="1" applyFill="1" applyBorder="1" applyAlignment="1">
      <alignment horizontal="center" vertical="center" wrapText="1"/>
    </xf>
    <xf numFmtId="0" fontId="31" fillId="0" borderId="9" xfId="8" quotePrefix="1" applyFont="1" applyFill="1" applyBorder="1" applyAlignment="1">
      <alignment horizontal="center" vertical="center" wrapText="1"/>
    </xf>
    <xf numFmtId="0" fontId="31" fillId="0" borderId="9" xfId="4" applyNumberFormat="1" applyFont="1" applyFill="1" applyBorder="1" applyAlignment="1" applyProtection="1">
      <alignment horizontal="center" vertical="center"/>
    </xf>
    <xf numFmtId="0" fontId="31" fillId="0" borderId="9" xfId="12" quotePrefix="1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49" fontId="31" fillId="0" borderId="9" xfId="1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/>
    </xf>
    <xf numFmtId="188" fontId="0" fillId="0" borderId="0" xfId="0" applyNumberFormat="1"/>
    <xf numFmtId="0" fontId="2" fillId="0" borderId="0" xfId="7" applyFont="1" applyFill="1" applyBorder="1" applyAlignment="1">
      <alignment horizontal="left" wrapText="1"/>
    </xf>
    <xf numFmtId="0" fontId="2" fillId="0" borderId="0" xfId="7" applyFont="1" applyFill="1" applyBorder="1" applyAlignment="1">
      <alignment horizontal="center" wrapText="1"/>
    </xf>
    <xf numFmtId="188" fontId="22" fillId="0" borderId="0" xfId="1" applyNumberFormat="1" applyFont="1" applyFill="1" applyBorder="1" applyAlignment="1">
      <alignment horizontal="right"/>
    </xf>
    <xf numFmtId="188" fontId="2" fillId="0" borderId="0" xfId="1" applyNumberFormat="1" applyFont="1" applyFill="1" applyBorder="1"/>
    <xf numFmtId="4" fontId="2" fillId="0" borderId="0" xfId="1" applyNumberFormat="1" applyFont="1" applyFill="1" applyBorder="1" applyAlignment="1">
      <alignment horizontal="right"/>
    </xf>
    <xf numFmtId="1" fontId="26" fillId="0" borderId="0" xfId="0" applyNumberFormat="1" applyFont="1" applyFill="1" applyBorder="1" applyAlignment="1">
      <alignment horizontal="right" vertical="top" wrapText="1"/>
    </xf>
    <xf numFmtId="4" fontId="26" fillId="0" borderId="0" xfId="0" applyNumberFormat="1" applyFont="1" applyFill="1" applyBorder="1" applyAlignment="1">
      <alignment horizontal="right" vertical="top" wrapText="1"/>
    </xf>
    <xf numFmtId="4" fontId="27" fillId="0" borderId="0" xfId="0" applyNumberFormat="1" applyFont="1" applyFill="1" applyBorder="1" applyAlignment="1">
      <alignment vertical="center" wrapText="1"/>
    </xf>
    <xf numFmtId="188" fontId="17" fillId="0" borderId="0" xfId="1" applyNumberFormat="1" applyFont="1" applyFill="1" applyBorder="1" applyAlignment="1">
      <alignment horizontal="right"/>
    </xf>
    <xf numFmtId="188" fontId="2" fillId="0" borderId="0" xfId="1" applyNumberFormat="1" applyFont="1" applyFill="1"/>
    <xf numFmtId="0" fontId="2" fillId="0" borderId="0" xfId="1" applyFont="1" applyFill="1"/>
    <xf numFmtId="0" fontId="26" fillId="0" borderId="0" xfId="0" applyFont="1" applyFill="1" applyBorder="1" applyAlignment="1">
      <alignment horizontal="left" vertical="top" wrapText="1"/>
    </xf>
    <xf numFmtId="0" fontId="2" fillId="0" borderId="0" xfId="1" applyFont="1" applyFill="1" applyBorder="1"/>
    <xf numFmtId="3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49" fontId="29" fillId="0" borderId="0" xfId="1" applyNumberFormat="1" applyFont="1" applyFill="1" applyBorder="1" applyAlignment="1"/>
    <xf numFmtId="0" fontId="28" fillId="0" borderId="0" xfId="0" applyFont="1" applyBorder="1"/>
    <xf numFmtId="0" fontId="23" fillId="0" borderId="17" xfId="13" applyFont="1" applyBorder="1" applyAlignment="1">
      <alignment horizontal="center" vertical="center"/>
    </xf>
    <xf numFmtId="188" fontId="5" fillId="0" borderId="0" xfId="1" applyNumberFormat="1" applyFont="1" applyFill="1" applyBorder="1"/>
    <xf numFmtId="0" fontId="2" fillId="0" borderId="0" xfId="1" applyFont="1" applyFill="1" applyBorder="1" applyAlignment="1">
      <alignment horizontal="center"/>
    </xf>
    <xf numFmtId="188" fontId="2" fillId="0" borderId="0" xfId="1" applyNumberFormat="1" applyFont="1" applyFill="1" applyBorder="1" applyAlignment="1">
      <alignment horizontal="right"/>
    </xf>
    <xf numFmtId="0" fontId="32" fillId="0" borderId="0" xfId="1" applyFont="1" applyFill="1" applyBorder="1"/>
    <xf numFmtId="0" fontId="32" fillId="0" borderId="0" xfId="1" applyFont="1" applyFill="1" applyBorder="1" applyAlignment="1">
      <alignment horizontal="center"/>
    </xf>
    <xf numFmtId="188" fontId="3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16" fillId="0" borderId="0" xfId="7" applyFont="1" applyFill="1" applyBorder="1" applyAlignment="1">
      <alignment wrapText="1"/>
    </xf>
    <xf numFmtId="188" fontId="2" fillId="0" borderId="0" xfId="1" applyNumberFormat="1" applyFont="1" applyFill="1" applyBorder="1" applyAlignment="1">
      <alignment horizontal="right" wrapText="1"/>
    </xf>
    <xf numFmtId="188" fontId="24" fillId="0" borderId="0" xfId="0" applyNumberFormat="1" applyFont="1" applyFill="1" applyBorder="1" applyAlignment="1">
      <alignment wrapText="1"/>
    </xf>
    <xf numFmtId="0" fontId="16" fillId="0" borderId="0" xfId="13" applyFont="1" applyFill="1" applyBorder="1" applyAlignment="1">
      <alignment horizontal="center"/>
    </xf>
    <xf numFmtId="0" fontId="4" fillId="8" borderId="4" xfId="1" applyFont="1" applyFill="1" applyBorder="1" applyAlignment="1">
      <alignment horizontal="centerContinuous"/>
    </xf>
    <xf numFmtId="0" fontId="13" fillId="5" borderId="3" xfId="1" applyFont="1" applyFill="1" applyBorder="1" applyAlignment="1">
      <alignment horizontal="center"/>
    </xf>
    <xf numFmtId="0" fontId="8" fillId="7" borderId="7" xfId="1" applyFont="1" applyFill="1" applyBorder="1" applyAlignment="1">
      <alignment horizontal="center" vertical="center"/>
    </xf>
    <xf numFmtId="0" fontId="2" fillId="0" borderId="4" xfId="1" applyFont="1" applyFill="1" applyBorder="1"/>
    <xf numFmtId="0" fontId="7" fillId="0" borderId="0" xfId="1" applyFont="1" applyBorder="1" applyAlignment="1">
      <alignment horizontal="center"/>
    </xf>
    <xf numFmtId="0" fontId="12" fillId="0" borderId="0" xfId="1" applyFont="1" applyAlignment="1">
      <alignment horizontal="left" vertical="center"/>
    </xf>
    <xf numFmtId="0" fontId="13" fillId="5" borderId="2" xfId="1" applyFont="1" applyFill="1" applyBorder="1" applyAlignment="1">
      <alignment horizontal="center"/>
    </xf>
    <xf numFmtId="0" fontId="12" fillId="9" borderId="4" xfId="0" applyFont="1" applyFill="1" applyBorder="1" applyAlignment="1">
      <alignment horizontal="center" vertical="center"/>
    </xf>
    <xf numFmtId="49" fontId="12" fillId="9" borderId="4" xfId="0" applyNumberFormat="1" applyFont="1" applyFill="1" applyBorder="1" applyAlignment="1">
      <alignment horizontal="center" vertical="center"/>
    </xf>
    <xf numFmtId="43" fontId="12" fillId="9" borderId="4" xfId="14" applyFont="1" applyFill="1" applyBorder="1" applyAlignment="1">
      <alignment horizontal="center" vertical="center"/>
    </xf>
    <xf numFmtId="43" fontId="19" fillId="9" borderId="4" xfId="14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189" fontId="36" fillId="0" borderId="4" xfId="15" applyNumberFormat="1" applyFont="1" applyFill="1" applyBorder="1" applyAlignment="1" applyProtection="1">
      <alignment vertical="center"/>
    </xf>
    <xf numFmtId="43" fontId="10" fillId="0" borderId="4" xfId="14" applyFont="1" applyBorder="1" applyAlignment="1">
      <alignment vertical="center"/>
    </xf>
    <xf numFmtId="43" fontId="10" fillId="0" borderId="4" xfId="14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43" fontId="10" fillId="0" borderId="22" xfId="14" applyFont="1" applyBorder="1" applyAlignment="1">
      <alignment vertical="center"/>
    </xf>
    <xf numFmtId="43" fontId="10" fillId="0" borderId="22" xfId="14" applyFont="1" applyBorder="1" applyAlignment="1">
      <alignment horizontal="center" vertical="center"/>
    </xf>
    <xf numFmtId="189" fontId="13" fillId="0" borderId="4" xfId="33" applyNumberFormat="1" applyFont="1" applyFill="1" applyBorder="1" applyAlignment="1" applyProtection="1">
      <alignment vertical="center"/>
    </xf>
    <xf numFmtId="43" fontId="12" fillId="0" borderId="4" xfId="14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190" fontId="10" fillId="0" borderId="27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189" fontId="8" fillId="0" borderId="27" xfId="0" applyNumberFormat="1" applyFont="1" applyBorder="1" applyAlignment="1">
      <alignment vertical="center"/>
    </xf>
    <xf numFmtId="43" fontId="10" fillId="0" borderId="27" xfId="14" applyFont="1" applyBorder="1" applyAlignment="1">
      <alignment horizontal="center" vertical="center"/>
    </xf>
    <xf numFmtId="43" fontId="12" fillId="0" borderId="28" xfId="14" applyFont="1" applyBorder="1" applyAlignment="1">
      <alignment vertical="center"/>
    </xf>
    <xf numFmtId="43" fontId="12" fillId="0" borderId="28" xfId="14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43" fontId="30" fillId="0" borderId="0" xfId="14" applyFont="1"/>
    <xf numFmtId="43" fontId="10" fillId="0" borderId="0" xfId="14" applyFont="1"/>
    <xf numFmtId="43" fontId="12" fillId="0" borderId="4" xfId="14" applyFont="1" applyBorder="1" applyAlignment="1">
      <alignment horizontal="center" vertical="center"/>
    </xf>
    <xf numFmtId="43" fontId="12" fillId="9" borderId="4" xfId="14" applyFont="1" applyFill="1" applyBorder="1" applyAlignment="1">
      <alignment horizontal="center" vertical="center" wrapText="1"/>
    </xf>
    <xf numFmtId="0" fontId="10" fillId="0" borderId="0" xfId="0" applyFont="1" applyBorder="1"/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38" fillId="2" borderId="4" xfId="4" applyNumberFormat="1" applyFont="1" applyFill="1" applyBorder="1" applyAlignment="1" applyProtection="1">
      <alignment horizontal="center" vertical="center" wrapText="1"/>
    </xf>
    <xf numFmtId="0" fontId="13" fillId="2" borderId="4" xfId="4" applyNumberFormat="1" applyFont="1" applyFill="1" applyBorder="1" applyAlignment="1" applyProtection="1">
      <alignment horizontal="center" vertical="center"/>
    </xf>
    <xf numFmtId="0" fontId="33" fillId="3" borderId="4" xfId="5" applyFont="1" applyFill="1" applyBorder="1" applyAlignment="1">
      <alignment horizontal="center" vertical="center"/>
    </xf>
    <xf numFmtId="188" fontId="33" fillId="3" borderId="4" xfId="5" applyNumberFormat="1" applyFont="1" applyFill="1" applyBorder="1" applyAlignment="1">
      <alignment horizontal="center" vertical="center"/>
    </xf>
    <xf numFmtId="0" fontId="2" fillId="0" borderId="4" xfId="1" applyFont="1" applyBorder="1"/>
    <xf numFmtId="0" fontId="12" fillId="0" borderId="4" xfId="0" applyFont="1" applyBorder="1" applyAlignment="1">
      <alignment horizontal="center"/>
    </xf>
    <xf numFmtId="0" fontId="10" fillId="4" borderId="4" xfId="0" applyFont="1" applyFill="1" applyBorder="1" applyAlignment="1">
      <alignment horizontal="center" vertical="center" wrapText="1"/>
    </xf>
    <xf numFmtId="0" fontId="28" fillId="7" borderId="26" xfId="1" applyFont="1" applyFill="1" applyBorder="1" applyAlignment="1">
      <alignment horizontal="left" vertical="top"/>
    </xf>
    <xf numFmtId="43" fontId="39" fillId="0" borderId="4" xfId="14" applyFont="1" applyFill="1" applyBorder="1" applyAlignment="1">
      <alignment vertical="center" wrapText="1"/>
    </xf>
    <xf numFmtId="4" fontId="40" fillId="4" borderId="4" xfId="0" applyNumberFormat="1" applyFont="1" applyFill="1" applyBorder="1" applyAlignment="1">
      <alignment horizontal="right" vertical="top" wrapText="1"/>
    </xf>
    <xf numFmtId="4" fontId="40" fillId="4" borderId="4" xfId="0" applyNumberFormat="1" applyFont="1" applyFill="1" applyBorder="1" applyAlignment="1">
      <alignment horizontal="center" vertical="top" wrapText="1"/>
    </xf>
    <xf numFmtId="0" fontId="10" fillId="7" borderId="29" xfId="0" applyFont="1" applyFill="1" applyBorder="1" applyAlignment="1">
      <alignment horizontal="left" vertical="top" wrapText="1"/>
    </xf>
    <xf numFmtId="43" fontId="39" fillId="0" borderId="4" xfId="14" applyFont="1" applyBorder="1" applyAlignment="1">
      <alignment vertical="center"/>
    </xf>
    <xf numFmtId="0" fontId="16" fillId="7" borderId="26" xfId="0" applyFont="1" applyFill="1" applyBorder="1" applyAlignment="1">
      <alignment horizontal="left" vertical="top" wrapText="1"/>
    </xf>
    <xf numFmtId="0" fontId="10" fillId="7" borderId="26" xfId="0" applyFont="1" applyFill="1" applyBorder="1" applyAlignment="1">
      <alignment horizontal="left" vertical="top" wrapText="1"/>
    </xf>
    <xf numFmtId="0" fontId="2" fillId="0" borderId="4" xfId="7" applyFont="1" applyFill="1" applyBorder="1" applyAlignment="1">
      <alignment horizontal="left" wrapText="1"/>
    </xf>
    <xf numFmtId="43" fontId="39" fillId="4" borderId="4" xfId="14" applyFont="1" applyFill="1" applyBorder="1" applyAlignment="1">
      <alignment horizontal="right" vertical="center" wrapText="1"/>
    </xf>
    <xf numFmtId="0" fontId="2" fillId="7" borderId="4" xfId="7" applyFont="1" applyFill="1" applyBorder="1" applyAlignment="1">
      <alignment horizontal="left" wrapText="1"/>
    </xf>
    <xf numFmtId="0" fontId="41" fillId="7" borderId="26" xfId="0" applyFont="1" applyFill="1" applyBorder="1" applyAlignment="1">
      <alignment horizontal="left" vertical="top" wrapText="1"/>
    </xf>
    <xf numFmtId="43" fontId="39" fillId="4" borderId="4" xfId="14" applyFont="1" applyFill="1" applyBorder="1" applyAlignment="1">
      <alignment vertical="center" wrapText="1"/>
    </xf>
    <xf numFmtId="4" fontId="40" fillId="4" borderId="4" xfId="0" applyNumberFormat="1" applyFont="1" applyFill="1" applyBorder="1" applyAlignment="1">
      <alignment horizontal="right" wrapText="1"/>
    </xf>
    <xf numFmtId="4" fontId="42" fillId="0" borderId="0" xfId="1" applyNumberFormat="1" applyFont="1"/>
    <xf numFmtId="4" fontId="42" fillId="0" borderId="0" xfId="1" applyNumberFormat="1" applyFont="1" applyAlignment="1">
      <alignment horizontal="center" vertical="center"/>
    </xf>
    <xf numFmtId="0" fontId="10" fillId="4" borderId="26" xfId="0" applyFont="1" applyFill="1" applyBorder="1" applyAlignment="1">
      <alignment horizontal="left" vertical="top" wrapText="1"/>
    </xf>
    <xf numFmtId="43" fontId="40" fillId="4" borderId="4" xfId="14" applyFont="1" applyFill="1" applyBorder="1" applyAlignment="1">
      <alignment horizontal="right" vertical="top" wrapText="1"/>
    </xf>
    <xf numFmtId="0" fontId="34" fillId="7" borderId="26" xfId="0" applyFont="1" applyFill="1" applyBorder="1" applyAlignment="1">
      <alignment horizontal="left" vertical="top" wrapText="1"/>
    </xf>
    <xf numFmtId="0" fontId="5" fillId="10" borderId="4" xfId="1" applyFont="1" applyFill="1" applyBorder="1" applyAlignment="1">
      <alignment horizontal="center"/>
    </xf>
    <xf numFmtId="0" fontId="5" fillId="10" borderId="4" xfId="1" applyFont="1" applyFill="1" applyBorder="1" applyAlignment="1">
      <alignment horizontal="center" vertical="center"/>
    </xf>
    <xf numFmtId="188" fontId="5" fillId="10" borderId="4" xfId="1" applyNumberFormat="1" applyFont="1" applyFill="1" applyBorder="1" applyAlignment="1">
      <alignment horizontal="center" vertical="center"/>
    </xf>
    <xf numFmtId="188" fontId="5" fillId="10" borderId="24" xfId="2" applyNumberFormat="1" applyFont="1" applyFill="1" applyBorder="1" applyAlignment="1">
      <alignment horizontal="center" vertical="center"/>
    </xf>
    <xf numFmtId="0" fontId="32" fillId="0" borderId="4" xfId="1" applyFont="1" applyFill="1" applyBorder="1" applyAlignment="1">
      <alignment horizontal="center"/>
    </xf>
    <xf numFmtId="188" fontId="32" fillId="0" borderId="4" xfId="1" applyNumberFormat="1" applyFont="1" applyFill="1" applyBorder="1" applyAlignment="1">
      <alignment horizontal="right"/>
    </xf>
    <xf numFmtId="188" fontId="32" fillId="0" borderId="24" xfId="1" applyNumberFormat="1" applyFont="1" applyFill="1" applyBorder="1" applyAlignment="1">
      <alignment horizontal="right"/>
    </xf>
    <xf numFmtId="0" fontId="34" fillId="4" borderId="26" xfId="0" applyFont="1" applyFill="1" applyBorder="1" applyAlignment="1">
      <alignment horizontal="left" vertical="top" wrapText="1"/>
    </xf>
    <xf numFmtId="1" fontId="40" fillId="4" borderId="20" xfId="0" applyNumberFormat="1" applyFont="1" applyFill="1" applyBorder="1" applyAlignment="1">
      <alignment horizontal="right" vertical="top" wrapText="1"/>
    </xf>
    <xf numFmtId="0" fontId="3" fillId="0" borderId="4" xfId="1" applyFont="1" applyBorder="1" applyAlignment="1">
      <alignment horizontal="centerContinuous"/>
    </xf>
    <xf numFmtId="188" fontId="5" fillId="7" borderId="4" xfId="1" applyNumberFormat="1" applyFont="1" applyFill="1" applyBorder="1"/>
    <xf numFmtId="188" fontId="5" fillId="7" borderId="24" xfId="1" applyNumberFormat="1" applyFont="1" applyFill="1" applyBorder="1"/>
    <xf numFmtId="188" fontId="24" fillId="0" borderId="4" xfId="1" applyNumberFormat="1" applyFont="1" applyBorder="1" applyAlignment="1">
      <alignment horizontal="right"/>
    </xf>
    <xf numFmtId="188" fontId="24" fillId="0" borderId="24" xfId="1" applyNumberFormat="1" applyFont="1" applyBorder="1" applyAlignment="1">
      <alignment horizontal="right"/>
    </xf>
    <xf numFmtId="0" fontId="10" fillId="0" borderId="26" xfId="0" applyFont="1" applyFill="1" applyBorder="1" applyAlignment="1">
      <alignment horizontal="left" vertical="top" wrapText="1"/>
    </xf>
    <xf numFmtId="0" fontId="5" fillId="8" borderId="4" xfId="1" applyFont="1" applyFill="1" applyBorder="1" applyAlignment="1">
      <alignment horizontal="centerContinuous"/>
    </xf>
    <xf numFmtId="188" fontId="24" fillId="8" borderId="4" xfId="1" applyNumberFormat="1" applyFont="1" applyFill="1" applyBorder="1" applyAlignment="1">
      <alignment horizontal="right"/>
    </xf>
    <xf numFmtId="188" fontId="24" fillId="8" borderId="24" xfId="1" applyNumberFormat="1" applyFont="1" applyFill="1" applyBorder="1" applyAlignment="1">
      <alignment horizontal="right"/>
    </xf>
    <xf numFmtId="188" fontId="43" fillId="11" borderId="22" xfId="7" applyNumberFormat="1" applyFont="1" applyFill="1" applyBorder="1" applyAlignment="1">
      <alignment horizontal="right" vertical="center" wrapText="1"/>
    </xf>
    <xf numFmtId="4" fontId="43" fillId="11" borderId="22" xfId="7" applyNumberFormat="1" applyFont="1" applyFill="1" applyBorder="1" applyAlignment="1">
      <alignment horizontal="right" vertical="center" wrapText="1"/>
    </xf>
    <xf numFmtId="188" fontId="43" fillId="0" borderId="4" xfId="0" applyNumberFormat="1" applyFont="1" applyBorder="1" applyAlignment="1">
      <alignment horizontal="right" vertical="center"/>
    </xf>
    <xf numFmtId="4" fontId="43" fillId="0" borderId="4" xfId="0" applyNumberFormat="1" applyFont="1" applyBorder="1" applyAlignment="1">
      <alignment horizontal="right" vertical="center"/>
    </xf>
    <xf numFmtId="188" fontId="43" fillId="8" borderId="23" xfId="0" applyNumberFormat="1" applyFont="1" applyFill="1" applyBorder="1" applyAlignment="1">
      <alignment horizontal="center" vertical="center" wrapText="1"/>
    </xf>
    <xf numFmtId="4" fontId="19" fillId="8" borderId="23" xfId="0" applyNumberFormat="1" applyFont="1" applyFill="1" applyBorder="1" applyAlignment="1">
      <alignment horizontal="center" vertical="center" wrapText="1"/>
    </xf>
    <xf numFmtId="4" fontId="40" fillId="8" borderId="23" xfId="0" applyNumberFormat="1" applyFont="1" applyFill="1" applyBorder="1" applyAlignment="1">
      <alignment horizontal="center" vertical="center" wrapText="1"/>
    </xf>
    <xf numFmtId="49" fontId="35" fillId="0" borderId="4" xfId="0" applyNumberFormat="1" applyFont="1" applyFill="1" applyBorder="1" applyAlignment="1" applyProtection="1">
      <alignment horizontal="center" vertical="center"/>
    </xf>
    <xf numFmtId="0" fontId="36" fillId="0" borderId="4" xfId="15" applyNumberFormat="1" applyFont="1" applyFill="1" applyBorder="1" applyAlignment="1" applyProtection="1">
      <alignment horizontal="left" vertical="center"/>
    </xf>
    <xf numFmtId="189" fontId="36" fillId="0" borderId="4" xfId="15" applyNumberFormat="1" applyFont="1" applyFill="1" applyBorder="1" applyAlignment="1" applyProtection="1">
      <alignment horizontal="center" vertical="center"/>
    </xf>
    <xf numFmtId="3" fontId="16" fillId="0" borderId="0" xfId="0" applyNumberFormat="1" applyFont="1" applyAlignment="1">
      <alignment horizontal="center"/>
    </xf>
    <xf numFmtId="0" fontId="36" fillId="0" borderId="4" xfId="16" applyNumberFormat="1" applyFont="1" applyFill="1" applyBorder="1" applyAlignment="1" applyProtection="1">
      <alignment horizontal="left" vertical="center"/>
    </xf>
    <xf numFmtId="189" fontId="36" fillId="0" borderId="4" xfId="16" applyNumberFormat="1" applyFont="1" applyFill="1" applyBorder="1" applyAlignment="1" applyProtection="1">
      <alignment vertical="center"/>
    </xf>
    <xf numFmtId="189" fontId="36" fillId="0" borderId="4" xfId="16" applyNumberFormat="1" applyFont="1" applyFill="1" applyBorder="1" applyAlignment="1" applyProtection="1">
      <alignment horizontal="center" vertical="center"/>
    </xf>
    <xf numFmtId="3" fontId="16" fillId="0" borderId="0" xfId="0" applyNumberFormat="1" applyFont="1"/>
    <xf numFmtId="0" fontId="36" fillId="0" borderId="4" xfId="17" applyNumberFormat="1" applyFont="1" applyFill="1" applyBorder="1" applyAlignment="1" applyProtection="1">
      <alignment horizontal="left" vertical="center"/>
    </xf>
    <xf numFmtId="189" fontId="36" fillId="0" borderId="4" xfId="17" applyNumberFormat="1" applyFont="1" applyFill="1" applyBorder="1" applyAlignment="1" applyProtection="1">
      <alignment vertical="center"/>
    </xf>
    <xf numFmtId="189" fontId="36" fillId="0" borderId="4" xfId="17" applyNumberFormat="1" applyFont="1" applyFill="1" applyBorder="1" applyAlignment="1" applyProtection="1">
      <alignment horizontal="center" vertical="center"/>
    </xf>
    <xf numFmtId="189" fontId="36" fillId="0" borderId="4" xfId="18" applyNumberFormat="1" applyFont="1" applyFill="1" applyBorder="1" applyAlignment="1" applyProtection="1">
      <alignment vertical="center"/>
    </xf>
    <xf numFmtId="189" fontId="36" fillId="0" borderId="4" xfId="18" applyNumberFormat="1" applyFont="1" applyFill="1" applyBorder="1" applyAlignment="1" applyProtection="1">
      <alignment horizontal="center" vertical="center"/>
    </xf>
    <xf numFmtId="0" fontId="36" fillId="0" borderId="4" xfId="19" applyNumberFormat="1" applyFont="1" applyFill="1" applyBorder="1" applyAlignment="1" applyProtection="1">
      <alignment horizontal="left" vertical="center" wrapText="1"/>
    </xf>
    <xf numFmtId="189" fontId="36" fillId="0" borderId="4" xfId="19" applyNumberFormat="1" applyFont="1" applyFill="1" applyBorder="1" applyAlignment="1" applyProtection="1">
      <alignment vertical="center"/>
    </xf>
    <xf numFmtId="189" fontId="36" fillId="0" borderId="4" xfId="19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left" vertical="center" wrapText="1"/>
    </xf>
    <xf numFmtId="189" fontId="36" fillId="0" borderId="4" xfId="20" applyNumberFormat="1" applyFont="1" applyFill="1" applyBorder="1" applyAlignment="1" applyProtection="1">
      <alignment vertical="center"/>
    </xf>
    <xf numFmtId="189" fontId="36" fillId="0" borderId="4" xfId="20" applyNumberFormat="1" applyFont="1" applyFill="1" applyBorder="1" applyAlignment="1" applyProtection="1">
      <alignment horizontal="center" vertical="center"/>
    </xf>
    <xf numFmtId="0" fontId="44" fillId="0" borderId="4" xfId="20" applyNumberFormat="1" applyFont="1" applyFill="1" applyBorder="1" applyAlignment="1" applyProtection="1">
      <alignment horizontal="left" vertical="center" wrapText="1" shrinkToFit="1"/>
    </xf>
    <xf numFmtId="189" fontId="36" fillId="0" borderId="4" xfId="21" applyNumberFormat="1" applyFont="1" applyFill="1" applyBorder="1" applyAlignment="1" applyProtection="1">
      <alignment vertical="center"/>
    </xf>
    <xf numFmtId="189" fontId="36" fillId="0" borderId="4" xfId="21" applyNumberFormat="1" applyFont="1" applyFill="1" applyBorder="1" applyAlignment="1" applyProtection="1">
      <alignment horizontal="center" vertical="center"/>
    </xf>
    <xf numFmtId="0" fontId="36" fillId="0" borderId="4" xfId="22" applyNumberFormat="1" applyFont="1" applyFill="1" applyBorder="1" applyAlignment="1" applyProtection="1">
      <alignment horizontal="left" vertical="center"/>
    </xf>
    <xf numFmtId="189" fontId="36" fillId="0" borderId="4" xfId="22" applyNumberFormat="1" applyFont="1" applyFill="1" applyBorder="1" applyAlignment="1" applyProtection="1">
      <alignment vertical="center"/>
    </xf>
    <xf numFmtId="189" fontId="36" fillId="0" borderId="4" xfId="22" applyNumberFormat="1" applyFont="1" applyFill="1" applyBorder="1" applyAlignment="1" applyProtection="1">
      <alignment horizontal="center" vertical="center"/>
    </xf>
    <xf numFmtId="0" fontId="36" fillId="0" borderId="4" xfId="23" applyNumberFormat="1" applyFont="1" applyFill="1" applyBorder="1" applyAlignment="1" applyProtection="1">
      <alignment horizontal="left" vertical="center" wrapText="1"/>
    </xf>
    <xf numFmtId="189" fontId="36" fillId="0" borderId="4" xfId="23" applyNumberFormat="1" applyFont="1" applyFill="1" applyBorder="1" applyAlignment="1" applyProtection="1">
      <alignment vertical="center"/>
    </xf>
    <xf numFmtId="189" fontId="36" fillId="0" borderId="4" xfId="23" applyNumberFormat="1" applyFont="1" applyFill="1" applyBorder="1" applyAlignment="1" applyProtection="1">
      <alignment horizontal="center" vertical="center"/>
    </xf>
    <xf numFmtId="3" fontId="10" fillId="0" borderId="0" xfId="0" applyNumberFormat="1" applyFont="1" applyAlignment="1">
      <alignment vertical="center"/>
    </xf>
    <xf numFmtId="0" fontId="36" fillId="0" borderId="4" xfId="24" applyNumberFormat="1" applyFont="1" applyFill="1" applyBorder="1" applyAlignment="1" applyProtection="1">
      <alignment horizontal="left" vertical="center"/>
    </xf>
    <xf numFmtId="189" fontId="36" fillId="0" borderId="4" xfId="24" applyNumberFormat="1" applyFont="1" applyFill="1" applyBorder="1" applyAlignment="1" applyProtection="1">
      <alignment vertical="center"/>
    </xf>
    <xf numFmtId="189" fontId="36" fillId="0" borderId="4" xfId="24" applyNumberFormat="1" applyFont="1" applyFill="1" applyBorder="1" applyAlignment="1" applyProtection="1">
      <alignment horizontal="center" vertical="center"/>
    </xf>
    <xf numFmtId="0" fontId="36" fillId="0" borderId="4" xfId="25" applyNumberFormat="1" applyFont="1" applyFill="1" applyBorder="1" applyAlignment="1" applyProtection="1">
      <alignment horizontal="left" vertical="center"/>
    </xf>
    <xf numFmtId="189" fontId="36" fillId="0" borderId="4" xfId="25" applyNumberFormat="1" applyFont="1" applyFill="1" applyBorder="1" applyAlignment="1" applyProtection="1">
      <alignment vertical="center"/>
    </xf>
    <xf numFmtId="3" fontId="16" fillId="0" borderId="0" xfId="0" applyNumberFormat="1" applyFont="1" applyAlignment="1">
      <alignment vertical="center"/>
    </xf>
    <xf numFmtId="189" fontId="36" fillId="0" borderId="4" xfId="26" applyNumberFormat="1" applyFont="1" applyFill="1" applyBorder="1" applyAlignment="1" applyProtection="1">
      <alignment vertical="center"/>
    </xf>
    <xf numFmtId="0" fontId="36" fillId="0" borderId="4" xfId="27" applyNumberFormat="1" applyFont="1" applyFill="1" applyBorder="1" applyAlignment="1" applyProtection="1">
      <alignment horizontal="left" vertical="center"/>
    </xf>
    <xf numFmtId="189" fontId="36" fillId="0" borderId="4" xfId="27" applyNumberFormat="1" applyFont="1" applyFill="1" applyBorder="1" applyAlignment="1" applyProtection="1">
      <alignment vertical="center"/>
    </xf>
    <xf numFmtId="0" fontId="36" fillId="0" borderId="4" xfId="28" applyNumberFormat="1" applyFont="1" applyFill="1" applyBorder="1" applyAlignment="1" applyProtection="1">
      <alignment horizontal="left" vertical="center" wrapText="1"/>
    </xf>
    <xf numFmtId="189" fontId="36" fillId="0" borderId="4" xfId="28" applyNumberFormat="1" applyFont="1" applyFill="1" applyBorder="1" applyAlignment="1" applyProtection="1">
      <alignment vertical="center"/>
    </xf>
    <xf numFmtId="0" fontId="36" fillId="0" borderId="4" xfId="29" applyNumberFormat="1" applyFont="1" applyFill="1" applyBorder="1" applyAlignment="1" applyProtection="1">
      <alignment horizontal="left" vertical="center"/>
    </xf>
    <xf numFmtId="189" fontId="36" fillId="0" borderId="4" xfId="29" applyNumberFormat="1" applyFont="1" applyFill="1" applyBorder="1" applyAlignment="1" applyProtection="1">
      <alignment vertical="center"/>
    </xf>
    <xf numFmtId="0" fontId="37" fillId="0" borderId="4" xfId="30" applyNumberFormat="1" applyFont="1" applyFill="1" applyBorder="1" applyAlignment="1" applyProtection="1">
      <alignment horizontal="left" vertical="center"/>
    </xf>
    <xf numFmtId="189" fontId="36" fillId="0" borderId="4" xfId="30" applyNumberFormat="1" applyFont="1" applyFill="1" applyBorder="1" applyAlignment="1" applyProtection="1">
      <alignment vertical="center"/>
    </xf>
    <xf numFmtId="189" fontId="36" fillId="0" borderId="4" xfId="30" applyNumberFormat="1" applyFont="1" applyFill="1" applyBorder="1" applyAlignment="1" applyProtection="1">
      <alignment horizontal="center" vertical="center"/>
    </xf>
    <xf numFmtId="0" fontId="36" fillId="0" borderId="4" xfId="31" applyNumberFormat="1" applyFont="1" applyFill="1" applyBorder="1" applyAlignment="1" applyProtection="1">
      <alignment horizontal="left" vertical="center"/>
    </xf>
    <xf numFmtId="189" fontId="36" fillId="0" borderId="4" xfId="31" applyNumberFormat="1" applyFont="1" applyFill="1" applyBorder="1" applyAlignment="1" applyProtection="1">
      <alignment vertical="center"/>
    </xf>
    <xf numFmtId="0" fontId="18" fillId="0" borderId="4" xfId="32" applyNumberFormat="1" applyFont="1" applyFill="1" applyBorder="1" applyAlignment="1" applyProtection="1">
      <alignment horizontal="left" vertical="center" wrapText="1"/>
    </xf>
    <xf numFmtId="189" fontId="36" fillId="0" borderId="4" xfId="32" applyNumberFormat="1" applyFont="1" applyFill="1" applyBorder="1" applyAlignment="1" applyProtection="1">
      <alignment vertical="center"/>
    </xf>
    <xf numFmtId="189" fontId="36" fillId="0" borderId="4" xfId="32" applyNumberFormat="1" applyFont="1" applyFill="1" applyBorder="1" applyAlignment="1" applyProtection="1">
      <alignment horizontal="center" vertical="center"/>
    </xf>
    <xf numFmtId="49" fontId="35" fillId="0" borderId="22" xfId="0" applyNumberFormat="1" applyFont="1" applyFill="1" applyBorder="1" applyAlignment="1" applyProtection="1">
      <alignment horizontal="center" vertical="center"/>
    </xf>
    <xf numFmtId="0" fontId="37" fillId="0" borderId="22" xfId="33" applyNumberFormat="1" applyFont="1" applyFill="1" applyBorder="1" applyAlignment="1" applyProtection="1">
      <alignment horizontal="left" vertical="center" wrapText="1"/>
    </xf>
    <xf numFmtId="189" fontId="36" fillId="0" borderId="22" xfId="33" applyNumberFormat="1" applyFont="1" applyFill="1" applyBorder="1" applyAlignment="1" applyProtection="1">
      <alignment vertical="center"/>
    </xf>
    <xf numFmtId="189" fontId="36" fillId="0" borderId="22" xfId="32" applyNumberFormat="1" applyFont="1" applyFill="1" applyBorder="1" applyAlignment="1" applyProtection="1">
      <alignment horizontal="center" vertical="center"/>
    </xf>
    <xf numFmtId="2" fontId="35" fillId="0" borderId="4" xfId="0" applyNumberFormat="1" applyFont="1" applyFill="1" applyBorder="1" applyAlignment="1" applyProtection="1">
      <alignment horizontal="center" vertical="center"/>
    </xf>
    <xf numFmtId="0" fontId="36" fillId="0" borderId="4" xfId="15" applyNumberFormat="1" applyFont="1" applyFill="1" applyBorder="1" applyAlignment="1" applyProtection="1">
      <alignment vertical="center"/>
    </xf>
    <xf numFmtId="0" fontId="36" fillId="0" borderId="4" xfId="16" applyNumberFormat="1" applyFont="1" applyFill="1" applyBorder="1" applyAlignment="1" applyProtection="1">
      <alignment vertical="center"/>
    </xf>
    <xf numFmtId="0" fontId="36" fillId="0" borderId="4" xfId="17" applyNumberFormat="1" applyFont="1" applyFill="1" applyBorder="1" applyAlignment="1" applyProtection="1">
      <alignment vertical="center"/>
    </xf>
    <xf numFmtId="0" fontId="36" fillId="0" borderId="4" xfId="18" applyNumberFormat="1" applyFont="1" applyFill="1" applyBorder="1" applyAlignment="1" applyProtection="1">
      <alignment vertical="center"/>
    </xf>
    <xf numFmtId="0" fontId="36" fillId="0" borderId="4" xfId="19" applyNumberFormat="1" applyFont="1" applyFill="1" applyBorder="1" applyAlignment="1" applyProtection="1">
      <alignment vertical="center" wrapText="1"/>
    </xf>
    <xf numFmtId="0" fontId="36" fillId="0" borderId="4" xfId="20" applyNumberFormat="1" applyFont="1" applyFill="1" applyBorder="1" applyAlignment="1" applyProtection="1">
      <alignment vertical="center" wrapText="1" shrinkToFit="1"/>
    </xf>
    <xf numFmtId="0" fontId="36" fillId="0" borderId="4" xfId="22" applyNumberFormat="1" applyFont="1" applyFill="1" applyBorder="1" applyAlignment="1" applyProtection="1">
      <alignment vertical="center"/>
    </xf>
    <xf numFmtId="0" fontId="36" fillId="0" borderId="4" xfId="23" applyNumberFormat="1" applyFont="1" applyFill="1" applyBorder="1" applyAlignment="1" applyProtection="1">
      <alignment vertical="center" wrapText="1"/>
    </xf>
    <xf numFmtId="0" fontId="36" fillId="0" borderId="4" xfId="24" applyNumberFormat="1" applyFont="1" applyFill="1" applyBorder="1" applyAlignment="1" applyProtection="1">
      <alignment vertical="center"/>
    </xf>
    <xf numFmtId="1" fontId="35" fillId="0" borderId="4" xfId="0" applyNumberFormat="1" applyFont="1" applyFill="1" applyBorder="1" applyAlignment="1" applyProtection="1">
      <alignment horizontal="center" vertical="center"/>
    </xf>
    <xf numFmtId="0" fontId="36" fillId="0" borderId="4" xfId="25" applyNumberFormat="1" applyFont="1" applyFill="1" applyBorder="1" applyAlignment="1" applyProtection="1">
      <alignment vertical="center"/>
    </xf>
    <xf numFmtId="189" fontId="36" fillId="0" borderId="4" xfId="25" applyNumberFormat="1" applyFont="1" applyFill="1" applyBorder="1" applyAlignment="1" applyProtection="1">
      <alignment horizontal="center" vertical="center"/>
    </xf>
    <xf numFmtId="0" fontId="37" fillId="0" borderId="4" xfId="26" applyNumberFormat="1" applyFont="1" applyFill="1" applyBorder="1" applyAlignment="1" applyProtection="1">
      <alignment vertical="center" wrapText="1"/>
    </xf>
    <xf numFmtId="189" fontId="36" fillId="0" borderId="4" xfId="26" applyNumberFormat="1" applyFont="1" applyFill="1" applyBorder="1" applyAlignment="1" applyProtection="1">
      <alignment horizontal="center" vertical="center"/>
    </xf>
    <xf numFmtId="0" fontId="36" fillId="0" borderId="4" xfId="27" applyNumberFormat="1" applyFont="1" applyFill="1" applyBorder="1" applyAlignment="1" applyProtection="1">
      <alignment vertical="center"/>
    </xf>
    <xf numFmtId="189" fontId="36" fillId="0" borderId="4" xfId="27" applyNumberFormat="1" applyFont="1" applyFill="1" applyBorder="1" applyAlignment="1" applyProtection="1">
      <alignment horizontal="center" vertical="center"/>
    </xf>
    <xf numFmtId="0" fontId="36" fillId="0" borderId="4" xfId="28" applyNumberFormat="1" applyFont="1" applyFill="1" applyBorder="1" applyAlignment="1" applyProtection="1">
      <alignment vertical="center" wrapText="1"/>
    </xf>
    <xf numFmtId="189" fontId="36" fillId="0" borderId="4" xfId="28" applyNumberFormat="1" applyFont="1" applyFill="1" applyBorder="1" applyAlignment="1" applyProtection="1">
      <alignment horizontal="center" vertical="center"/>
    </xf>
    <xf numFmtId="0" fontId="36" fillId="0" borderId="4" xfId="29" applyNumberFormat="1" applyFont="1" applyFill="1" applyBorder="1" applyAlignment="1" applyProtection="1">
      <alignment vertical="center"/>
    </xf>
    <xf numFmtId="189" fontId="36" fillId="0" borderId="4" xfId="29" applyNumberFormat="1" applyFont="1" applyFill="1" applyBorder="1" applyAlignment="1" applyProtection="1">
      <alignment horizontal="center" vertical="center"/>
    </xf>
    <xf numFmtId="0" fontId="36" fillId="0" borderId="4" xfId="30" applyNumberFormat="1" applyFont="1" applyFill="1" applyBorder="1" applyAlignment="1" applyProtection="1">
      <alignment vertical="center"/>
    </xf>
    <xf numFmtId="0" fontId="36" fillId="0" borderId="4" xfId="31" applyNumberFormat="1" applyFont="1" applyFill="1" applyBorder="1" applyAlignment="1" applyProtection="1">
      <alignment vertical="center"/>
    </xf>
    <xf numFmtId="189" fontId="36" fillId="0" borderId="4" xfId="31" applyNumberFormat="1" applyFont="1" applyFill="1" applyBorder="1" applyAlignment="1" applyProtection="1">
      <alignment horizontal="center" vertical="center"/>
    </xf>
    <xf numFmtId="0" fontId="36" fillId="0" borderId="4" xfId="32" applyNumberFormat="1" applyFont="1" applyFill="1" applyBorder="1" applyAlignment="1" applyProtection="1">
      <alignment vertical="center" wrapText="1"/>
    </xf>
    <xf numFmtId="2" fontId="35" fillId="0" borderId="22" xfId="0" applyNumberFormat="1" applyFont="1" applyFill="1" applyBorder="1" applyAlignment="1" applyProtection="1">
      <alignment horizontal="center" vertical="center"/>
    </xf>
    <xf numFmtId="0" fontId="13" fillId="5" borderId="9" xfId="1" applyFont="1" applyFill="1" applyBorder="1" applyAlignment="1">
      <alignment horizontal="center" vertical="center"/>
    </xf>
    <xf numFmtId="0" fontId="10" fillId="0" borderId="9" xfId="12" applyFont="1" applyFill="1" applyBorder="1" applyAlignment="1">
      <alignment wrapText="1"/>
    </xf>
    <xf numFmtId="189" fontId="10" fillId="0" borderId="9" xfId="12" applyNumberFormat="1" applyFont="1" applyFill="1" applyBorder="1" applyAlignment="1">
      <alignment horizontal="right" wrapText="1"/>
    </xf>
    <xf numFmtId="189" fontId="10" fillId="0" borderId="13" xfId="12" applyNumberFormat="1" applyFont="1" applyFill="1" applyBorder="1" applyAlignment="1">
      <alignment horizontal="right" wrapText="1"/>
    </xf>
    <xf numFmtId="0" fontId="8" fillId="0" borderId="6" xfId="1" applyFont="1" applyFill="1" applyBorder="1" applyAlignment="1">
      <alignment horizontal="center" vertical="center"/>
    </xf>
    <xf numFmtId="0" fontId="10" fillId="0" borderId="5" xfId="0" applyFont="1" applyBorder="1"/>
    <xf numFmtId="0" fontId="8" fillId="0" borderId="18" xfId="9" applyFont="1" applyFill="1" applyBorder="1" applyAlignment="1">
      <alignment horizontal="center" vertical="center" wrapText="1"/>
    </xf>
    <xf numFmtId="49" fontId="27" fillId="0" borderId="9" xfId="1" applyNumberFormat="1" applyFont="1" applyFill="1" applyBorder="1" applyAlignment="1"/>
    <xf numFmtId="0" fontId="10" fillId="0" borderId="25" xfId="0" applyFont="1" applyBorder="1"/>
    <xf numFmtId="0" fontId="8" fillId="0" borderId="17" xfId="9" applyFont="1" applyFill="1" applyBorder="1" applyAlignment="1">
      <alignment horizontal="center" vertical="center" wrapText="1"/>
    </xf>
    <xf numFmtId="0" fontId="10" fillId="0" borderId="25" xfId="9" applyFont="1" applyFill="1" applyBorder="1" applyAlignment="1">
      <alignment wrapText="1"/>
    </xf>
    <xf numFmtId="0" fontId="8" fillId="0" borderId="17" xfId="10" applyFont="1" applyFill="1" applyBorder="1" applyAlignment="1">
      <alignment horizontal="center" vertical="center" wrapText="1"/>
    </xf>
    <xf numFmtId="4" fontId="8" fillId="0" borderId="17" xfId="10" applyNumberFormat="1" applyFont="1" applyFill="1" applyBorder="1" applyAlignment="1">
      <alignment horizontal="right" wrapText="1"/>
    </xf>
    <xf numFmtId="0" fontId="8" fillId="0" borderId="25" xfId="9" applyFont="1" applyFill="1" applyBorder="1" applyAlignment="1">
      <alignment wrapText="1"/>
    </xf>
    <xf numFmtId="0" fontId="10" fillId="0" borderId="9" xfId="0" applyFont="1" applyBorder="1" applyAlignment="1">
      <alignment horizontal="center" vertical="center"/>
    </xf>
    <xf numFmtId="2" fontId="10" fillId="0" borderId="9" xfId="0" applyNumberFormat="1" applyFont="1" applyBorder="1"/>
    <xf numFmtId="4" fontId="10" fillId="0" borderId="9" xfId="0" applyNumberFormat="1" applyFont="1" applyBorder="1"/>
    <xf numFmtId="0" fontId="8" fillId="0" borderId="32" xfId="9" applyFont="1" applyFill="1" applyBorder="1" applyAlignment="1">
      <alignment horizontal="center" vertical="center" wrapText="1"/>
    </xf>
    <xf numFmtId="4" fontId="10" fillId="0" borderId="32" xfId="0" applyNumberFormat="1" applyFont="1" applyBorder="1"/>
    <xf numFmtId="0" fontId="18" fillId="0" borderId="13" xfId="1" applyFont="1" applyFill="1" applyBorder="1"/>
    <xf numFmtId="189" fontId="8" fillId="0" borderId="9" xfId="1" applyNumberFormat="1" applyFont="1" applyBorder="1"/>
    <xf numFmtId="189" fontId="34" fillId="0" borderId="13" xfId="1" applyNumberFormat="1" applyFont="1" applyBorder="1"/>
    <xf numFmtId="4" fontId="13" fillId="5" borderId="1" xfId="1" applyNumberFormat="1" applyFont="1" applyFill="1" applyBorder="1" applyAlignment="1">
      <alignment horizontal="right"/>
    </xf>
    <xf numFmtId="4" fontId="13" fillId="0" borderId="3" xfId="1" applyNumberFormat="1" applyFont="1" applyBorder="1"/>
    <xf numFmtId="0" fontId="13" fillId="0" borderId="15" xfId="1" applyFont="1" applyBorder="1" applyAlignment="1">
      <alignment horizontal="center"/>
    </xf>
    <xf numFmtId="49" fontId="28" fillId="0" borderId="0" xfId="1" applyNumberFormat="1" applyFont="1" applyFill="1" applyBorder="1" applyAlignment="1">
      <alignment vertical="center"/>
    </xf>
    <xf numFmtId="4" fontId="8" fillId="0" borderId="10" xfId="12" quotePrefix="1" applyNumberFormat="1" applyFont="1" applyFill="1" applyBorder="1" applyAlignment="1">
      <alignment horizontal="right" vertical="center" wrapText="1"/>
    </xf>
    <xf numFmtId="0" fontId="8" fillId="0" borderId="7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/>
    </xf>
    <xf numFmtId="0" fontId="28" fillId="7" borderId="35" xfId="1" applyFont="1" applyFill="1" applyBorder="1" applyAlignment="1">
      <alignment horizontal="left" vertical="top"/>
    </xf>
    <xf numFmtId="0" fontId="47" fillId="0" borderId="0" xfId="0" applyFont="1"/>
    <xf numFmtId="0" fontId="24" fillId="12" borderId="4" xfId="0" applyFont="1" applyFill="1" applyBorder="1" applyAlignment="1">
      <alignment horizontal="center" vertical="center"/>
    </xf>
    <xf numFmtId="0" fontId="17" fillId="0" borderId="0" xfId="0" applyFont="1"/>
    <xf numFmtId="0" fontId="16" fillId="0" borderId="4" xfId="0" applyFont="1" applyBorder="1" applyAlignment="1">
      <alignment horizontal="center" vertical="center"/>
    </xf>
    <xf numFmtId="0" fontId="48" fillId="0" borderId="4" xfId="0" applyFont="1" applyBorder="1" applyAlignment="1">
      <alignment vertical="center"/>
    </xf>
    <xf numFmtId="191" fontId="48" fillId="0" borderId="4" xfId="0" applyNumberFormat="1" applyFont="1" applyBorder="1" applyAlignment="1">
      <alignment horizontal="right" vertical="center"/>
    </xf>
    <xf numFmtId="191" fontId="48" fillId="0" borderId="4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192" fontId="47" fillId="0" borderId="0" xfId="0" applyNumberFormat="1" applyFont="1" applyAlignment="1">
      <alignment horizontal="center" vertical="center"/>
    </xf>
    <xf numFmtId="188" fontId="17" fillId="0" borderId="0" xfId="0" applyNumberFormat="1" applyFont="1" applyAlignment="1">
      <alignment vertical="center"/>
    </xf>
    <xf numFmtId="193" fontId="16" fillId="0" borderId="0" xfId="0" applyNumberFormat="1" applyFont="1" applyAlignment="1">
      <alignment horizontal="center" vertical="center"/>
    </xf>
    <xf numFmtId="0" fontId="48" fillId="0" borderId="4" xfId="0" applyFont="1" applyBorder="1" applyAlignment="1">
      <alignment vertical="center" wrapText="1"/>
    </xf>
    <xf numFmtId="192" fontId="17" fillId="0" borderId="0" xfId="14" applyNumberFormat="1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4" xfId="0" applyFont="1" applyBorder="1" applyAlignment="1">
      <alignment horizontal="left" vertical="center"/>
    </xf>
    <xf numFmtId="191" fontId="49" fillId="13" borderId="4" xfId="0" applyNumberFormat="1" applyFont="1" applyFill="1" applyBorder="1" applyAlignment="1">
      <alignment horizontal="center" vertical="center"/>
    </xf>
    <xf numFmtId="191" fontId="49" fillId="13" borderId="4" xfId="0" applyNumberFormat="1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vertical="center"/>
    </xf>
    <xf numFmtId="191" fontId="48" fillId="0" borderId="22" xfId="0" applyNumberFormat="1" applyFont="1" applyBorder="1" applyAlignment="1">
      <alignment vertical="center"/>
    </xf>
    <xf numFmtId="191" fontId="24" fillId="14" borderId="28" xfId="0" applyNumberFormat="1" applyFont="1" applyFill="1" applyBorder="1" applyAlignment="1">
      <alignment horizontal="center" vertical="center"/>
    </xf>
    <xf numFmtId="3" fontId="47" fillId="0" borderId="0" xfId="0" applyNumberFormat="1" applyFont="1"/>
    <xf numFmtId="194" fontId="16" fillId="0" borderId="0" xfId="14" applyNumberFormat="1" applyFont="1"/>
    <xf numFmtId="193" fontId="16" fillId="0" borderId="0" xfId="0" applyNumberFormat="1" applyFont="1"/>
    <xf numFmtId="194" fontId="24" fillId="0" borderId="0" xfId="0" applyNumberFormat="1" applyFont="1" applyAlignment="1">
      <alignment vertical="center"/>
    </xf>
    <xf numFmtId="189" fontId="16" fillId="0" borderId="0" xfId="0" applyNumberFormat="1" applyFont="1" applyAlignment="1">
      <alignment vertical="center"/>
    </xf>
    <xf numFmtId="189" fontId="16" fillId="0" borderId="0" xfId="0" applyNumberFormat="1" applyFont="1"/>
    <xf numFmtId="195" fontId="16" fillId="0" borderId="0" xfId="0" applyNumberFormat="1" applyFont="1"/>
    <xf numFmtId="0" fontId="46" fillId="0" borderId="0" xfId="0" applyFont="1"/>
    <xf numFmtId="0" fontId="7" fillId="8" borderId="30" xfId="0" applyNumberFormat="1" applyFont="1" applyFill="1" applyBorder="1" applyAlignment="1" applyProtection="1">
      <alignment horizontal="center" vertical="center"/>
    </xf>
    <xf numFmtId="0" fontId="7" fillId="8" borderId="31" xfId="0" applyNumberFormat="1" applyFont="1" applyFill="1" applyBorder="1" applyAlignment="1" applyProtection="1">
      <alignment horizontal="center" vertical="center"/>
    </xf>
    <xf numFmtId="0" fontId="7" fillId="8" borderId="21" xfId="0" applyNumberFormat="1" applyFont="1" applyFill="1" applyBorder="1" applyAlignment="1" applyProtection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7" fillId="11" borderId="24" xfId="0" applyNumberFormat="1" applyFont="1" applyFill="1" applyBorder="1" applyAlignment="1" applyProtection="1">
      <alignment horizontal="center"/>
    </xf>
    <xf numFmtId="0" fontId="7" fillId="11" borderId="25" xfId="0" applyNumberFormat="1" applyFont="1" applyFill="1" applyBorder="1" applyAlignment="1" applyProtection="1">
      <alignment horizontal="center"/>
    </xf>
    <xf numFmtId="0" fontId="7" fillId="11" borderId="26" xfId="0" applyNumberFormat="1" applyFont="1" applyFill="1" applyBorder="1" applyAlignment="1" applyProtection="1">
      <alignment horizontal="center"/>
    </xf>
    <xf numFmtId="0" fontId="7" fillId="0" borderId="25" xfId="0" applyNumberFormat="1" applyFont="1" applyFill="1" applyBorder="1" applyAlignment="1" applyProtection="1">
      <alignment horizontal="center"/>
    </xf>
    <xf numFmtId="0" fontId="7" fillId="0" borderId="26" xfId="0" applyNumberFormat="1" applyFont="1" applyFill="1" applyBorder="1" applyAlignment="1" applyProtection="1">
      <alignment horizontal="center"/>
    </xf>
    <xf numFmtId="0" fontId="7" fillId="0" borderId="0" xfId="6" applyNumberFormat="1" applyFont="1" applyFill="1" applyBorder="1" applyAlignment="1" applyProtection="1">
      <alignment horizontal="center"/>
    </xf>
    <xf numFmtId="0" fontId="24" fillId="0" borderId="0" xfId="0" applyFont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4" fillId="13" borderId="24" xfId="0" applyFont="1" applyFill="1" applyBorder="1" applyAlignment="1">
      <alignment horizontal="center" vertical="center"/>
    </xf>
    <xf numFmtId="0" fontId="24" fillId="13" borderId="26" xfId="0" applyFont="1" applyFill="1" applyBorder="1" applyAlignment="1">
      <alignment horizontal="center" vertical="center"/>
    </xf>
    <xf numFmtId="0" fontId="24" fillId="14" borderId="36" xfId="0" applyFont="1" applyFill="1" applyBorder="1" applyAlignment="1">
      <alignment horizontal="center" vertical="center"/>
    </xf>
    <xf numFmtId="0" fontId="24" fillId="14" borderId="37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3" fillId="0" borderId="11" xfId="1" applyFont="1" applyBorder="1" applyAlignment="1">
      <alignment horizontal="center"/>
    </xf>
    <xf numFmtId="0" fontId="13" fillId="0" borderId="14" xfId="1" applyFont="1" applyBorder="1" applyAlignment="1">
      <alignment horizontal="center"/>
    </xf>
    <xf numFmtId="0" fontId="12" fillId="0" borderId="0" xfId="1" applyFont="1" applyAlignment="1">
      <alignment horizontal="left" vertical="center"/>
    </xf>
    <xf numFmtId="0" fontId="7" fillId="0" borderId="0" xfId="1" applyFont="1" applyBorder="1" applyAlignment="1">
      <alignment horizontal="center"/>
    </xf>
    <xf numFmtId="0" fontId="13" fillId="5" borderId="2" xfId="1" applyFont="1" applyFill="1" applyBorder="1" applyAlignment="1">
      <alignment horizontal="center"/>
    </xf>
    <xf numFmtId="0" fontId="13" fillId="5" borderId="15" xfId="1" applyFont="1" applyFill="1" applyBorder="1" applyAlignment="1">
      <alignment horizontal="center"/>
    </xf>
    <xf numFmtId="0" fontId="13" fillId="5" borderId="14" xfId="1" applyFont="1" applyFill="1" applyBorder="1" applyAlignment="1">
      <alignment horizontal="center"/>
    </xf>
    <xf numFmtId="0" fontId="13" fillId="5" borderId="12" xfId="1" applyFont="1" applyFill="1" applyBorder="1" applyAlignment="1">
      <alignment horizontal="center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</cellXfs>
  <cellStyles count="34">
    <cellStyle name="Hyperlink" xfId="13" builtinId="8"/>
    <cellStyle name="เครื่องหมายจุลภาค 2 2" xfId="2"/>
    <cellStyle name="เครื่องหมายจุลภาค 2 2 2" xfId="3"/>
    <cellStyle name="จุลภาค" xfId="14" builtinId="3"/>
    <cellStyle name="ปกติ" xfId="0" builtinId="0"/>
    <cellStyle name="ปกติ 11" xfId="22"/>
    <cellStyle name="ปกติ 12" xfId="25"/>
    <cellStyle name="ปกติ 15" xfId="19"/>
    <cellStyle name="ปกติ 16" xfId="15"/>
    <cellStyle name="ปกติ 17" xfId="33"/>
    <cellStyle name="ปกติ 2" xfId="4"/>
    <cellStyle name="ปกติ 2 2" xfId="1"/>
    <cellStyle name="ปกติ 20" xfId="32"/>
    <cellStyle name="ปกติ 21" xfId="29"/>
    <cellStyle name="ปกติ 23" xfId="27"/>
    <cellStyle name="ปกติ 25" xfId="28"/>
    <cellStyle name="ปกติ 28" xfId="23"/>
    <cellStyle name="ปกติ 3" xfId="16"/>
    <cellStyle name="ปกติ 30" xfId="26"/>
    <cellStyle name="ปกติ 32" xfId="24"/>
    <cellStyle name="ปกติ 33" xfId="30"/>
    <cellStyle name="ปกติ 34" xfId="21"/>
    <cellStyle name="ปกติ 4" xfId="17"/>
    <cellStyle name="ปกติ 6" xfId="18"/>
    <cellStyle name="ปกติ 7" xfId="31"/>
    <cellStyle name="ปกติ 8" xfId="20"/>
    <cellStyle name="ปกติ 9" xfId="6"/>
    <cellStyle name="ปกติ_Sheet1" xfId="7"/>
    <cellStyle name="ปกติ_Sheet1 2" xfId="5"/>
    <cellStyle name="ปกติ_Sheet2 2" xfId="11"/>
    <cellStyle name="ปกติ_ประมวลผล_2 2" xfId="8"/>
    <cellStyle name="ปกติ_ประมวลผล-เข้า 2" xfId="12"/>
    <cellStyle name="ปกติ_ประมวลออก_1" xfId="9"/>
    <cellStyle name="ปกติ_ประมวลออก_2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31"/>
  <sheetViews>
    <sheetView tabSelected="1" zoomScale="85" zoomScaleNormal="85" workbookViewId="0">
      <selection activeCell="D18" sqref="D18"/>
    </sheetView>
  </sheetViews>
  <sheetFormatPr defaultRowHeight="23.25" customHeight="1" x14ac:dyDescent="0.35"/>
  <cols>
    <col min="1" max="1" width="5.5" style="3" customWidth="1"/>
    <col min="2" max="2" width="36" style="1" customWidth="1"/>
    <col min="3" max="3" width="13.125" style="3" customWidth="1"/>
    <col min="4" max="5" width="15" style="2" customWidth="1"/>
    <col min="6" max="6" width="5.25" style="1" customWidth="1"/>
    <col min="7" max="7" width="9" style="1" customWidth="1"/>
    <col min="8" max="8" width="32.625" style="1" customWidth="1"/>
    <col min="9" max="9" width="12" style="1" customWidth="1"/>
    <col min="10" max="10" width="11.375" style="1" customWidth="1"/>
    <col min="11" max="11" width="5.25" style="1" customWidth="1"/>
    <col min="12" max="12" width="12.125" style="1" customWidth="1"/>
    <col min="13" max="16384" width="9" style="1"/>
  </cols>
  <sheetData>
    <row r="1" spans="1:14" ht="23.25" customHeight="1" x14ac:dyDescent="0.35">
      <c r="A1" s="329" t="s">
        <v>9</v>
      </c>
      <c r="B1" s="329"/>
      <c r="C1" s="329"/>
      <c r="D1" s="329"/>
      <c r="E1" s="329"/>
      <c r="F1" s="335" t="s">
        <v>12</v>
      </c>
      <c r="G1" s="335"/>
      <c r="H1" s="335"/>
      <c r="I1" s="335"/>
      <c r="J1" s="335"/>
      <c r="K1" s="335"/>
      <c r="L1" s="335"/>
    </row>
    <row r="2" spans="1:14" ht="23.25" customHeight="1" x14ac:dyDescent="0.35">
      <c r="A2" s="329" t="s">
        <v>8</v>
      </c>
      <c r="B2" s="329"/>
      <c r="C2" s="329"/>
      <c r="D2" s="329"/>
      <c r="E2" s="329"/>
      <c r="F2" s="335" t="s">
        <v>214</v>
      </c>
      <c r="G2" s="335"/>
      <c r="H2" s="335"/>
      <c r="I2" s="335"/>
      <c r="J2" s="335"/>
      <c r="K2" s="335"/>
      <c r="L2" s="335"/>
    </row>
    <row r="3" spans="1:14" ht="23.25" customHeight="1" x14ac:dyDescent="0.35">
      <c r="A3" s="329" t="s">
        <v>94</v>
      </c>
      <c r="B3" s="329"/>
      <c r="C3" s="329"/>
      <c r="D3" s="329"/>
      <c r="E3" s="329"/>
      <c r="F3" s="335" t="s">
        <v>95</v>
      </c>
      <c r="G3" s="335"/>
      <c r="H3" s="335"/>
      <c r="I3" s="335"/>
      <c r="J3" s="335"/>
      <c r="K3" s="335"/>
      <c r="L3" s="335"/>
    </row>
    <row r="4" spans="1:14" ht="23.25" customHeight="1" x14ac:dyDescent="0.35">
      <c r="F4" s="6"/>
      <c r="G4" s="6"/>
      <c r="H4" s="6"/>
      <c r="I4" s="6"/>
      <c r="J4" s="6"/>
      <c r="K4" s="6"/>
      <c r="L4" s="6"/>
    </row>
    <row r="5" spans="1:14" ht="30" customHeight="1" x14ac:dyDescent="0.35">
      <c r="A5" s="160" t="s">
        <v>7</v>
      </c>
      <c r="B5" s="161" t="s">
        <v>6</v>
      </c>
      <c r="C5" s="161" t="s">
        <v>5</v>
      </c>
      <c r="D5" s="162" t="s">
        <v>4</v>
      </c>
      <c r="E5" s="163" t="s">
        <v>3</v>
      </c>
      <c r="F5" s="134" t="s">
        <v>7</v>
      </c>
      <c r="G5" s="135" t="s">
        <v>96</v>
      </c>
      <c r="H5" s="136" t="s">
        <v>13</v>
      </c>
      <c r="I5" s="137" t="s">
        <v>14</v>
      </c>
      <c r="J5" s="137" t="s">
        <v>15</v>
      </c>
      <c r="K5" s="137" t="s">
        <v>16</v>
      </c>
      <c r="L5" s="137" t="s">
        <v>17</v>
      </c>
    </row>
    <row r="6" spans="1:14" ht="23.25" customHeight="1" x14ac:dyDescent="0.35">
      <c r="A6" s="63">
        <v>1</v>
      </c>
      <c r="B6" s="138" t="s">
        <v>37</v>
      </c>
      <c r="C6" s="164">
        <v>2710</v>
      </c>
      <c r="D6" s="165">
        <v>39080.993000000002</v>
      </c>
      <c r="E6" s="166">
        <v>775.30177400000002</v>
      </c>
      <c r="F6" s="139">
        <v>1</v>
      </c>
      <c r="G6" s="140" t="s">
        <v>97</v>
      </c>
      <c r="H6" s="141" t="s">
        <v>98</v>
      </c>
      <c r="I6" s="142">
        <v>10724232.720000001</v>
      </c>
      <c r="J6" s="143">
        <v>12597052</v>
      </c>
      <c r="K6" s="144" t="s">
        <v>33</v>
      </c>
      <c r="L6" s="143">
        <v>259976315</v>
      </c>
    </row>
    <row r="7" spans="1:14" ht="23.25" customHeight="1" x14ac:dyDescent="0.35">
      <c r="A7" s="4">
        <v>2</v>
      </c>
      <c r="B7" s="138" t="s">
        <v>99</v>
      </c>
      <c r="C7" s="164">
        <v>8703</v>
      </c>
      <c r="D7" s="165">
        <v>8.2000000000000003E-2</v>
      </c>
      <c r="E7" s="166">
        <v>46.246281000000003</v>
      </c>
      <c r="F7" s="139">
        <v>2</v>
      </c>
      <c r="G7" s="140" t="s">
        <v>101</v>
      </c>
      <c r="H7" s="145" t="s">
        <v>102</v>
      </c>
      <c r="I7" s="146">
        <v>2353664.84</v>
      </c>
      <c r="J7" s="143">
        <v>3244256</v>
      </c>
      <c r="K7" s="144" t="s">
        <v>33</v>
      </c>
      <c r="L7" s="143">
        <v>56900766</v>
      </c>
      <c r="M7" s="294"/>
      <c r="N7" s="3"/>
    </row>
    <row r="8" spans="1:14" ht="23.25" customHeight="1" x14ac:dyDescent="0.35">
      <c r="A8" s="4">
        <v>3</v>
      </c>
      <c r="B8" s="98" t="s">
        <v>86</v>
      </c>
      <c r="C8" s="164">
        <v>2922</v>
      </c>
      <c r="D8" s="165">
        <v>388.404</v>
      </c>
      <c r="E8" s="166">
        <v>28.741133000000001</v>
      </c>
      <c r="F8" s="139">
        <v>3</v>
      </c>
      <c r="G8" s="140" t="s">
        <v>104</v>
      </c>
      <c r="H8" s="141" t="s">
        <v>81</v>
      </c>
      <c r="I8" s="142">
        <v>1740220</v>
      </c>
      <c r="J8" s="143">
        <v>1851000</v>
      </c>
      <c r="K8" s="144" t="s">
        <v>33</v>
      </c>
      <c r="L8" s="143">
        <v>24155176</v>
      </c>
    </row>
    <row r="9" spans="1:14" ht="23.25" customHeight="1" x14ac:dyDescent="0.35">
      <c r="A9" s="63">
        <v>4</v>
      </c>
      <c r="B9" s="147" t="s">
        <v>105</v>
      </c>
      <c r="C9" s="164">
        <v>2309</v>
      </c>
      <c r="D9" s="165">
        <v>3998.5439999999999</v>
      </c>
      <c r="E9" s="166">
        <v>59.532550000000001</v>
      </c>
      <c r="F9" s="139">
        <v>4</v>
      </c>
      <c r="G9" s="140" t="s">
        <v>100</v>
      </c>
      <c r="H9" s="148" t="s">
        <v>99</v>
      </c>
      <c r="I9" s="142">
        <v>44300</v>
      </c>
      <c r="J9" s="143">
        <v>22</v>
      </c>
      <c r="K9" s="144" t="s">
        <v>35</v>
      </c>
      <c r="L9" s="143">
        <v>17979563</v>
      </c>
    </row>
    <row r="10" spans="1:14" ht="23.25" customHeight="1" x14ac:dyDescent="0.35">
      <c r="A10" s="4">
        <v>5</v>
      </c>
      <c r="B10" s="149" t="s">
        <v>85</v>
      </c>
      <c r="C10" s="164">
        <v>2106</v>
      </c>
      <c r="D10" s="165">
        <v>605.35500000000002</v>
      </c>
      <c r="E10" s="166">
        <v>30.012848999999999</v>
      </c>
      <c r="F10" s="139">
        <v>5</v>
      </c>
      <c r="G10" s="140" t="s">
        <v>108</v>
      </c>
      <c r="H10" s="148" t="s">
        <v>109</v>
      </c>
      <c r="I10" s="150">
        <v>413466.12</v>
      </c>
      <c r="J10" s="143">
        <v>558738</v>
      </c>
      <c r="K10" s="144" t="s">
        <v>33</v>
      </c>
      <c r="L10" s="143">
        <v>16141941</v>
      </c>
    </row>
    <row r="11" spans="1:14" ht="23.25" customHeight="1" x14ac:dyDescent="0.35">
      <c r="A11" s="4">
        <v>6</v>
      </c>
      <c r="B11" s="149" t="s">
        <v>38</v>
      </c>
      <c r="C11" s="164">
        <v>2713</v>
      </c>
      <c r="D11" s="165">
        <v>1277.26</v>
      </c>
      <c r="E11" s="166">
        <v>20.565964000000001</v>
      </c>
      <c r="F11" s="139">
        <v>6</v>
      </c>
      <c r="G11" s="140" t="s">
        <v>103</v>
      </c>
      <c r="H11" s="148" t="s">
        <v>86</v>
      </c>
      <c r="I11" s="146">
        <v>217245.48</v>
      </c>
      <c r="J11" s="143">
        <v>218182</v>
      </c>
      <c r="K11" s="144" t="s">
        <v>36</v>
      </c>
      <c r="L11" s="143">
        <v>15740945</v>
      </c>
    </row>
    <row r="12" spans="1:14" ht="23.25" customHeight="1" x14ac:dyDescent="0.35">
      <c r="A12" s="63">
        <v>7</v>
      </c>
      <c r="B12" s="138" t="s">
        <v>83</v>
      </c>
      <c r="C12" s="164">
        <v>2710</v>
      </c>
      <c r="D12" s="165">
        <v>338.72800000000001</v>
      </c>
      <c r="E12" s="166">
        <v>22.483198000000002</v>
      </c>
      <c r="F12" s="139">
        <v>7</v>
      </c>
      <c r="G12" s="140" t="s">
        <v>112</v>
      </c>
      <c r="H12" s="148" t="s">
        <v>102</v>
      </c>
      <c r="I12" s="146">
        <v>732240</v>
      </c>
      <c r="J12" s="143">
        <v>1017000</v>
      </c>
      <c r="K12" s="144" t="s">
        <v>33</v>
      </c>
      <c r="L12" s="143">
        <v>15274522</v>
      </c>
    </row>
    <row r="13" spans="1:14" ht="23.25" customHeight="1" x14ac:dyDescent="0.35">
      <c r="A13" s="4">
        <v>8</v>
      </c>
      <c r="B13" s="151" t="s">
        <v>84</v>
      </c>
      <c r="C13" s="164">
        <v>8507</v>
      </c>
      <c r="D13" s="165">
        <v>9.3550000000000004</v>
      </c>
      <c r="E13" s="166">
        <v>20.232889</v>
      </c>
      <c r="F13" s="139">
        <v>8</v>
      </c>
      <c r="G13" s="140" t="s">
        <v>107</v>
      </c>
      <c r="H13" s="148" t="s">
        <v>85</v>
      </c>
      <c r="I13" s="142">
        <v>254121.56</v>
      </c>
      <c r="J13" s="143">
        <v>254141</v>
      </c>
      <c r="K13" s="144" t="s">
        <v>36</v>
      </c>
      <c r="L13" s="143">
        <v>12762054</v>
      </c>
    </row>
    <row r="14" spans="1:14" ht="23.25" customHeight="1" x14ac:dyDescent="0.35">
      <c r="A14" s="4">
        <v>9</v>
      </c>
      <c r="B14" s="138" t="s">
        <v>114</v>
      </c>
      <c r="C14" s="164">
        <v>7214</v>
      </c>
      <c r="D14" s="165">
        <v>2201.2170000000001</v>
      </c>
      <c r="E14" s="166">
        <v>42.278277000000003</v>
      </c>
      <c r="F14" s="139">
        <v>9</v>
      </c>
      <c r="G14" s="140" t="s">
        <v>106</v>
      </c>
      <c r="H14" s="148" t="s">
        <v>105</v>
      </c>
      <c r="I14" s="142">
        <v>779120</v>
      </c>
      <c r="J14" s="143">
        <v>764120</v>
      </c>
      <c r="K14" s="144" t="s">
        <v>36</v>
      </c>
      <c r="L14" s="143">
        <v>11512247</v>
      </c>
    </row>
    <row r="15" spans="1:14" ht="23.25" customHeight="1" x14ac:dyDescent="0.35">
      <c r="A15" s="63">
        <v>10</v>
      </c>
      <c r="B15" s="149" t="s">
        <v>116</v>
      </c>
      <c r="C15" s="164">
        <v>3923</v>
      </c>
      <c r="D15" s="165">
        <v>603.76499999999999</v>
      </c>
      <c r="E15" s="166">
        <v>43.020845999999999</v>
      </c>
      <c r="F15" s="139">
        <v>10</v>
      </c>
      <c r="G15" s="140" t="s">
        <v>118</v>
      </c>
      <c r="H15" s="152" t="s">
        <v>119</v>
      </c>
      <c r="I15" s="142">
        <v>55185.66</v>
      </c>
      <c r="J15" s="143">
        <v>55185</v>
      </c>
      <c r="K15" s="144" t="s">
        <v>36</v>
      </c>
      <c r="L15" s="143">
        <v>11281736</v>
      </c>
    </row>
    <row r="16" spans="1:14" ht="24.75" customHeight="1" x14ac:dyDescent="0.4">
      <c r="A16" s="169"/>
      <c r="B16" s="169" t="s">
        <v>2</v>
      </c>
      <c r="C16" s="4"/>
      <c r="D16" s="170">
        <v>48503.703000000016</v>
      </c>
      <c r="E16" s="171">
        <v>1088.4157609999997</v>
      </c>
      <c r="F16" s="139">
        <v>11</v>
      </c>
      <c r="G16" s="140" t="s">
        <v>120</v>
      </c>
      <c r="H16" s="148" t="s">
        <v>121</v>
      </c>
      <c r="I16" s="142">
        <v>4530.01</v>
      </c>
      <c r="J16" s="143">
        <v>65</v>
      </c>
      <c r="K16" s="144" t="s">
        <v>35</v>
      </c>
      <c r="L16" s="143">
        <v>10699782</v>
      </c>
    </row>
    <row r="17" spans="1:12" ht="23.25" customHeight="1" x14ac:dyDescent="0.4">
      <c r="A17" s="30"/>
      <c r="B17" s="5" t="s">
        <v>1</v>
      </c>
      <c r="C17" s="169"/>
      <c r="D17" s="172">
        <v>28024.497999999985</v>
      </c>
      <c r="E17" s="173">
        <v>764.41397100000017</v>
      </c>
      <c r="F17" s="139">
        <v>12</v>
      </c>
      <c r="G17" s="140" t="s">
        <v>115</v>
      </c>
      <c r="H17" s="148" t="s">
        <v>122</v>
      </c>
      <c r="I17" s="142">
        <v>554398.56000000006</v>
      </c>
      <c r="J17" s="143">
        <v>554399</v>
      </c>
      <c r="K17" s="144" t="s">
        <v>36</v>
      </c>
      <c r="L17" s="143">
        <v>10262130</v>
      </c>
    </row>
    <row r="18" spans="1:12" ht="28.5" customHeight="1" x14ac:dyDescent="0.45">
      <c r="A18" s="95">
        <v>11</v>
      </c>
      <c r="B18" s="95" t="s">
        <v>0</v>
      </c>
      <c r="C18" s="175"/>
      <c r="D18" s="176">
        <v>76528.201000000001</v>
      </c>
      <c r="E18" s="177">
        <v>1852.8297319999999</v>
      </c>
      <c r="F18" s="139">
        <v>13</v>
      </c>
      <c r="G18" s="140" t="s">
        <v>123</v>
      </c>
      <c r="H18" s="148" t="s">
        <v>124</v>
      </c>
      <c r="I18" s="142">
        <v>56463.02</v>
      </c>
      <c r="J18" s="143">
        <v>53120</v>
      </c>
      <c r="K18" s="144" t="s">
        <v>36</v>
      </c>
      <c r="L18" s="143">
        <v>8861090</v>
      </c>
    </row>
    <row r="19" spans="1:12" ht="23.25" customHeight="1" x14ac:dyDescent="0.35">
      <c r="A19" s="89"/>
      <c r="B19" s="90"/>
      <c r="C19" s="84"/>
      <c r="D19" s="83"/>
      <c r="E19" s="83"/>
      <c r="F19" s="139">
        <v>14</v>
      </c>
      <c r="G19" s="140" t="s">
        <v>117</v>
      </c>
      <c r="H19" s="148" t="s">
        <v>125</v>
      </c>
      <c r="I19" s="153">
        <v>128288</v>
      </c>
      <c r="J19" s="143">
        <v>126271</v>
      </c>
      <c r="K19" s="144" t="s">
        <v>36</v>
      </c>
      <c r="L19" s="154">
        <v>8729060</v>
      </c>
    </row>
    <row r="20" spans="1:12" ht="23.25" customHeight="1" x14ac:dyDescent="0.35">
      <c r="A20" s="84"/>
      <c r="B20" s="65"/>
      <c r="C20" s="66"/>
      <c r="D20" s="56"/>
      <c r="E20" s="56"/>
      <c r="F20" s="139">
        <v>15</v>
      </c>
      <c r="G20" s="140" t="s">
        <v>126</v>
      </c>
      <c r="H20" s="148" t="s">
        <v>122</v>
      </c>
      <c r="I20" s="142">
        <v>74894.33</v>
      </c>
      <c r="J20" s="155">
        <v>459281</v>
      </c>
      <c r="K20" s="156" t="s">
        <v>36</v>
      </c>
      <c r="L20" s="143">
        <v>8707836</v>
      </c>
    </row>
    <row r="21" spans="1:12" ht="23.25" customHeight="1" x14ac:dyDescent="0.35">
      <c r="A21" s="84"/>
      <c r="B21" s="77"/>
      <c r="C21" s="84"/>
      <c r="D21" s="68"/>
      <c r="E21" s="68"/>
      <c r="F21" s="139">
        <v>16</v>
      </c>
      <c r="G21" s="140" t="s">
        <v>127</v>
      </c>
      <c r="H21" s="148" t="s">
        <v>82</v>
      </c>
      <c r="I21" s="153">
        <v>24661</v>
      </c>
      <c r="J21" s="143">
        <v>7</v>
      </c>
      <c r="K21" s="144" t="s">
        <v>35</v>
      </c>
      <c r="L21" s="143">
        <v>8354250</v>
      </c>
    </row>
    <row r="22" spans="1:12" ht="23.25" customHeight="1" x14ac:dyDescent="0.35">
      <c r="A22" s="84"/>
      <c r="B22" s="77"/>
      <c r="C22" s="84"/>
      <c r="D22" s="68"/>
      <c r="E22" s="68"/>
      <c r="F22" s="139">
        <v>17</v>
      </c>
      <c r="G22" s="140" t="s">
        <v>128</v>
      </c>
      <c r="H22" s="148" t="s">
        <v>129</v>
      </c>
      <c r="I22" s="153">
        <v>449870</v>
      </c>
      <c r="J22" s="143">
        <v>494625</v>
      </c>
      <c r="K22" s="144" t="s">
        <v>36</v>
      </c>
      <c r="L22" s="143">
        <v>8259818</v>
      </c>
    </row>
    <row r="23" spans="1:12" ht="23.25" customHeight="1" x14ac:dyDescent="0.35">
      <c r="A23" s="9"/>
      <c r="B23" s="32"/>
      <c r="C23" s="9"/>
      <c r="D23" s="33"/>
      <c r="E23" s="33"/>
      <c r="F23" s="139">
        <v>18</v>
      </c>
      <c r="G23" s="140" t="s">
        <v>110</v>
      </c>
      <c r="H23" s="157" t="s">
        <v>38</v>
      </c>
      <c r="I23" s="142">
        <v>87256</v>
      </c>
      <c r="J23" s="143">
        <v>449870</v>
      </c>
      <c r="K23" s="144" t="s">
        <v>36</v>
      </c>
      <c r="L23" s="143">
        <v>7993443</v>
      </c>
    </row>
    <row r="24" spans="1:12" ht="23.25" customHeight="1" x14ac:dyDescent="0.35">
      <c r="B24" s="8"/>
      <c r="C24" s="9"/>
      <c r="D24" s="31"/>
      <c r="E24" s="15"/>
      <c r="F24" s="139">
        <v>19</v>
      </c>
      <c r="G24" s="140" t="s">
        <v>130</v>
      </c>
      <c r="H24" s="157" t="s">
        <v>131</v>
      </c>
      <c r="I24" s="142">
        <v>329209.09000000003</v>
      </c>
      <c r="J24" s="143">
        <v>288</v>
      </c>
      <c r="K24" s="144" t="s">
        <v>35</v>
      </c>
      <c r="L24" s="143">
        <v>7880791</v>
      </c>
    </row>
    <row r="25" spans="1:12" ht="23.25" customHeight="1" x14ac:dyDescent="0.35">
      <c r="B25" s="8"/>
      <c r="C25" s="17"/>
      <c r="D25" s="64"/>
      <c r="E25" s="68"/>
      <c r="F25" s="139">
        <v>20</v>
      </c>
      <c r="G25" s="140" t="s">
        <v>132</v>
      </c>
      <c r="H25" s="148" t="s">
        <v>93</v>
      </c>
      <c r="I25" s="142">
        <v>449024.8</v>
      </c>
      <c r="J25" s="143">
        <v>411704</v>
      </c>
      <c r="K25" s="144" t="s">
        <v>33</v>
      </c>
      <c r="L25" s="143">
        <v>7877722</v>
      </c>
    </row>
    <row r="26" spans="1:12" ht="23.25" customHeight="1" x14ac:dyDescent="0.35">
      <c r="B26" s="8"/>
      <c r="C26" s="9"/>
      <c r="D26" s="68"/>
      <c r="E26" s="15"/>
      <c r="F26" s="139">
        <v>21</v>
      </c>
      <c r="G26" s="140" t="s">
        <v>133</v>
      </c>
      <c r="H26" s="148" t="s">
        <v>134</v>
      </c>
      <c r="I26" s="146">
        <v>177947.44</v>
      </c>
      <c r="J26" s="143">
        <v>537900</v>
      </c>
      <c r="K26" s="144" t="s">
        <v>36</v>
      </c>
      <c r="L26" s="143">
        <v>7309322</v>
      </c>
    </row>
    <row r="27" spans="1:12" ht="23.25" customHeight="1" x14ac:dyDescent="0.35">
      <c r="B27" s="8"/>
      <c r="C27" s="17"/>
      <c r="D27" s="69"/>
      <c r="E27" s="16"/>
      <c r="F27" s="139">
        <v>22</v>
      </c>
      <c r="G27" s="140" t="s">
        <v>113</v>
      </c>
      <c r="H27" s="157" t="s">
        <v>84</v>
      </c>
      <c r="I27" s="153">
        <v>105090.2</v>
      </c>
      <c r="J27" s="143">
        <v>3203</v>
      </c>
      <c r="K27" s="144" t="s">
        <v>35</v>
      </c>
      <c r="L27" s="143">
        <v>7058426</v>
      </c>
    </row>
    <row r="28" spans="1:12" ht="23.25" customHeight="1" x14ac:dyDescent="0.35">
      <c r="B28" s="8"/>
      <c r="C28" s="9"/>
      <c r="D28" s="46"/>
      <c r="E28" s="16"/>
      <c r="F28" s="139">
        <v>23</v>
      </c>
      <c r="G28" s="140" t="s">
        <v>135</v>
      </c>
      <c r="H28" s="157" t="s">
        <v>91</v>
      </c>
      <c r="I28" s="153">
        <v>621546.19999999995</v>
      </c>
      <c r="J28" s="143">
        <v>170313</v>
      </c>
      <c r="K28" s="144" t="s">
        <v>36</v>
      </c>
      <c r="L28" s="143">
        <v>6571384</v>
      </c>
    </row>
    <row r="29" spans="1:12" ht="23.25" customHeight="1" x14ac:dyDescent="0.35">
      <c r="B29" s="8"/>
      <c r="C29" s="9"/>
      <c r="D29" s="15"/>
      <c r="E29" s="15"/>
      <c r="F29" s="139">
        <v>24</v>
      </c>
      <c r="G29" s="140" t="s">
        <v>136</v>
      </c>
      <c r="H29" s="157" t="s">
        <v>122</v>
      </c>
      <c r="I29" s="158">
        <v>493500</v>
      </c>
      <c r="J29" s="143">
        <v>320738</v>
      </c>
      <c r="K29" s="144" t="s">
        <v>36</v>
      </c>
      <c r="L29" s="143">
        <v>6120874</v>
      </c>
    </row>
    <row r="30" spans="1:12" ht="23.25" customHeight="1" x14ac:dyDescent="0.35">
      <c r="F30" s="139">
        <v>25</v>
      </c>
      <c r="G30" s="140" t="s">
        <v>137</v>
      </c>
      <c r="H30" s="159" t="s">
        <v>88</v>
      </c>
      <c r="I30" s="153">
        <v>570000</v>
      </c>
      <c r="J30" s="143">
        <v>556962</v>
      </c>
      <c r="K30" s="144" t="s">
        <v>36</v>
      </c>
      <c r="L30" s="143">
        <v>6002544</v>
      </c>
    </row>
    <row r="31" spans="1:12" ht="23.25" customHeight="1" x14ac:dyDescent="0.35">
      <c r="F31" s="139">
        <v>26</v>
      </c>
      <c r="G31" s="140" t="s">
        <v>138</v>
      </c>
      <c r="H31" s="148" t="s">
        <v>139</v>
      </c>
      <c r="I31" s="150">
        <v>335386.69799999997</v>
      </c>
      <c r="J31" s="143">
        <v>640000</v>
      </c>
      <c r="K31" s="144" t="s">
        <v>36</v>
      </c>
      <c r="L31" s="143">
        <v>6000000</v>
      </c>
    </row>
    <row r="32" spans="1:12" ht="23.25" customHeight="1" x14ac:dyDescent="0.35">
      <c r="F32" s="139">
        <v>27</v>
      </c>
      <c r="G32" s="140" t="s">
        <v>140</v>
      </c>
      <c r="H32" s="148" t="s">
        <v>141</v>
      </c>
      <c r="I32" s="153">
        <v>320738.09000000003</v>
      </c>
      <c r="J32" s="143">
        <v>83859</v>
      </c>
      <c r="K32" s="144" t="s">
        <v>36</v>
      </c>
      <c r="L32" s="143">
        <v>5924186</v>
      </c>
    </row>
    <row r="33" spans="6:12" ht="23.25" customHeight="1" x14ac:dyDescent="0.35">
      <c r="F33" s="139">
        <v>28</v>
      </c>
      <c r="G33" s="140" t="s">
        <v>142</v>
      </c>
      <c r="H33" s="148" t="s">
        <v>143</v>
      </c>
      <c r="I33" s="153">
        <v>640000</v>
      </c>
      <c r="J33" s="143">
        <v>98070</v>
      </c>
      <c r="K33" s="144" t="s">
        <v>33</v>
      </c>
      <c r="L33" s="143">
        <v>5900258</v>
      </c>
    </row>
    <row r="34" spans="6:12" ht="23.25" customHeight="1" x14ac:dyDescent="0.35">
      <c r="F34" s="139">
        <v>29</v>
      </c>
      <c r="G34" s="140" t="s">
        <v>144</v>
      </c>
      <c r="H34" s="148" t="s">
        <v>87</v>
      </c>
      <c r="I34" s="153">
        <v>83850.03</v>
      </c>
      <c r="J34" s="143">
        <v>1255253</v>
      </c>
      <c r="K34" s="144" t="s">
        <v>36</v>
      </c>
      <c r="L34" s="143">
        <v>5735959</v>
      </c>
    </row>
    <row r="35" spans="6:12" ht="23.25" customHeight="1" x14ac:dyDescent="0.35">
      <c r="F35" s="139">
        <v>30</v>
      </c>
      <c r="G35" s="140" t="s">
        <v>111</v>
      </c>
      <c r="H35" s="157" t="s">
        <v>145</v>
      </c>
      <c r="I35" s="150">
        <v>100432.84</v>
      </c>
      <c r="J35" s="143">
        <v>95022</v>
      </c>
      <c r="K35" s="144" t="s">
        <v>33</v>
      </c>
      <c r="L35" s="143">
        <v>5717041</v>
      </c>
    </row>
    <row r="36" spans="6:12" ht="23.25" customHeight="1" x14ac:dyDescent="0.35">
      <c r="F36" s="139">
        <v>31</v>
      </c>
      <c r="G36" s="140" t="s">
        <v>146</v>
      </c>
      <c r="H36" s="157" t="s">
        <v>147</v>
      </c>
      <c r="I36" s="153">
        <v>1255252.6100000001</v>
      </c>
      <c r="J36" s="143">
        <v>332498</v>
      </c>
      <c r="K36" s="144" t="s">
        <v>36</v>
      </c>
      <c r="L36" s="143">
        <v>5238592</v>
      </c>
    </row>
    <row r="37" spans="6:12" ht="23.25" customHeight="1" x14ac:dyDescent="0.35">
      <c r="F37" s="139">
        <v>32</v>
      </c>
      <c r="G37" s="140" t="s">
        <v>148</v>
      </c>
      <c r="H37" s="148" t="s">
        <v>87</v>
      </c>
      <c r="I37" s="146">
        <v>322679</v>
      </c>
      <c r="J37" s="143">
        <v>672335</v>
      </c>
      <c r="K37" s="144" t="s">
        <v>36</v>
      </c>
      <c r="L37" s="143">
        <v>4982194</v>
      </c>
    </row>
    <row r="38" spans="6:12" ht="23.25" customHeight="1" x14ac:dyDescent="0.35">
      <c r="F38" s="139">
        <v>33</v>
      </c>
      <c r="G38" s="140" t="s">
        <v>149</v>
      </c>
      <c r="H38" s="157" t="s">
        <v>89</v>
      </c>
      <c r="I38" s="153">
        <v>102401.2</v>
      </c>
      <c r="J38" s="143">
        <v>56589</v>
      </c>
      <c r="K38" s="144" t="s">
        <v>36</v>
      </c>
      <c r="L38" s="143">
        <v>4910553</v>
      </c>
    </row>
    <row r="39" spans="6:12" ht="23.25" customHeight="1" x14ac:dyDescent="0.35">
      <c r="F39" s="139">
        <v>34</v>
      </c>
      <c r="G39" s="140" t="s">
        <v>150</v>
      </c>
      <c r="H39" s="167" t="s">
        <v>151</v>
      </c>
      <c r="I39" s="146">
        <v>2307210</v>
      </c>
      <c r="J39" s="143">
        <v>2293790</v>
      </c>
      <c r="K39" s="144" t="s">
        <v>36</v>
      </c>
      <c r="L39" s="143">
        <v>4794302</v>
      </c>
    </row>
    <row r="40" spans="6:12" ht="23.25" customHeight="1" x14ac:dyDescent="0.35">
      <c r="F40" s="139">
        <v>35</v>
      </c>
      <c r="G40" s="140" t="s">
        <v>152</v>
      </c>
      <c r="H40" s="157" t="s">
        <v>153</v>
      </c>
      <c r="I40" s="142">
        <v>640985</v>
      </c>
      <c r="J40" s="143">
        <v>141361</v>
      </c>
      <c r="K40" s="144" t="s">
        <v>33</v>
      </c>
      <c r="L40" s="143">
        <v>4697738</v>
      </c>
    </row>
    <row r="41" spans="6:12" ht="23.25" customHeight="1" x14ac:dyDescent="0.35">
      <c r="F41" s="139">
        <v>36</v>
      </c>
      <c r="G41" s="140" t="s">
        <v>154</v>
      </c>
      <c r="H41" s="157" t="s">
        <v>155</v>
      </c>
      <c r="I41" s="146">
        <v>54673.54</v>
      </c>
      <c r="J41" s="143">
        <v>7</v>
      </c>
      <c r="K41" s="144" t="s">
        <v>35</v>
      </c>
      <c r="L41" s="143">
        <v>4624386</v>
      </c>
    </row>
    <row r="42" spans="6:12" ht="23.25" customHeight="1" x14ac:dyDescent="0.35">
      <c r="F42" s="139">
        <v>37</v>
      </c>
      <c r="G42" s="140" t="s">
        <v>156</v>
      </c>
      <c r="H42" s="157" t="s">
        <v>157</v>
      </c>
      <c r="I42" s="142">
        <v>70334.600000000006</v>
      </c>
      <c r="J42" s="143">
        <v>67086</v>
      </c>
      <c r="K42" s="144" t="s">
        <v>36</v>
      </c>
      <c r="L42" s="143">
        <v>4600573</v>
      </c>
    </row>
    <row r="43" spans="6:12" ht="23.25" customHeight="1" x14ac:dyDescent="0.35">
      <c r="F43" s="139">
        <v>38</v>
      </c>
      <c r="G43" s="140" t="s">
        <v>158</v>
      </c>
      <c r="H43" s="157" t="s">
        <v>159</v>
      </c>
      <c r="I43" s="153">
        <v>67084.38</v>
      </c>
      <c r="J43" s="143">
        <v>66645</v>
      </c>
      <c r="K43" s="144" t="s">
        <v>36</v>
      </c>
      <c r="L43" s="143">
        <v>4444245</v>
      </c>
    </row>
    <row r="44" spans="6:12" ht="23.25" customHeight="1" x14ac:dyDescent="0.35">
      <c r="F44" s="139">
        <v>39</v>
      </c>
      <c r="G44" s="140" t="s">
        <v>160</v>
      </c>
      <c r="H44" s="157" t="s">
        <v>161</v>
      </c>
      <c r="I44" s="142">
        <v>10333.366</v>
      </c>
      <c r="J44" s="143">
        <v>10335</v>
      </c>
      <c r="K44" s="144" t="s">
        <v>36</v>
      </c>
      <c r="L44" s="143">
        <v>4419170</v>
      </c>
    </row>
    <row r="45" spans="6:12" ht="23.25" customHeight="1" x14ac:dyDescent="0.35">
      <c r="F45" s="139">
        <v>40</v>
      </c>
      <c r="G45" s="140" t="s">
        <v>162</v>
      </c>
      <c r="H45" s="157" t="s">
        <v>163</v>
      </c>
      <c r="I45" s="142">
        <v>14326</v>
      </c>
      <c r="J45" s="143">
        <v>54441</v>
      </c>
      <c r="K45" s="144" t="s">
        <v>36</v>
      </c>
      <c r="L45" s="143">
        <v>4248036</v>
      </c>
    </row>
    <row r="46" spans="6:12" ht="23.25" customHeight="1" x14ac:dyDescent="0.35">
      <c r="F46" s="139">
        <v>41</v>
      </c>
      <c r="G46" s="140" t="s">
        <v>164</v>
      </c>
      <c r="H46" s="157" t="s">
        <v>165</v>
      </c>
      <c r="I46" s="146">
        <v>54442.258000000002</v>
      </c>
      <c r="J46" s="143">
        <v>221891</v>
      </c>
      <c r="K46" s="144" t="s">
        <v>33</v>
      </c>
      <c r="L46" s="143">
        <v>4054285</v>
      </c>
    </row>
    <row r="47" spans="6:12" ht="23.25" customHeight="1" x14ac:dyDescent="0.35">
      <c r="F47" s="139">
        <v>42</v>
      </c>
      <c r="G47" s="140" t="s">
        <v>166</v>
      </c>
      <c r="H47" s="157" t="s">
        <v>147</v>
      </c>
      <c r="I47" s="142">
        <v>162379.34</v>
      </c>
      <c r="J47" s="143">
        <v>203172</v>
      </c>
      <c r="K47" s="144" t="s">
        <v>33</v>
      </c>
      <c r="L47" s="143">
        <v>3997080</v>
      </c>
    </row>
    <row r="48" spans="6:12" ht="23.25" customHeight="1" x14ac:dyDescent="0.35">
      <c r="F48" s="139">
        <v>43</v>
      </c>
      <c r="G48" s="140" t="s">
        <v>167</v>
      </c>
      <c r="H48" s="157" t="s">
        <v>168</v>
      </c>
      <c r="I48" s="168">
        <v>203172</v>
      </c>
      <c r="J48" s="143">
        <v>100855</v>
      </c>
      <c r="K48" s="144" t="s">
        <v>36</v>
      </c>
      <c r="L48" s="143">
        <v>3767763</v>
      </c>
    </row>
    <row r="49" spans="2:14" ht="23.25" customHeight="1" x14ac:dyDescent="0.35">
      <c r="F49" s="139">
        <v>44</v>
      </c>
      <c r="G49" s="140" t="s">
        <v>169</v>
      </c>
      <c r="H49" s="157" t="s">
        <v>157</v>
      </c>
      <c r="I49" s="168">
        <v>11775</v>
      </c>
      <c r="J49" s="143">
        <v>52538</v>
      </c>
      <c r="K49" s="144" t="s">
        <v>36</v>
      </c>
      <c r="L49" s="143">
        <v>3738647</v>
      </c>
    </row>
    <row r="50" spans="2:14" ht="23.25" customHeight="1" x14ac:dyDescent="0.35">
      <c r="F50" s="139">
        <v>45</v>
      </c>
      <c r="G50" s="140" t="s">
        <v>170</v>
      </c>
      <c r="H50" s="174" t="s">
        <v>171</v>
      </c>
      <c r="I50" s="168">
        <v>100855.87</v>
      </c>
      <c r="J50" s="143">
        <v>151</v>
      </c>
      <c r="K50" s="144" t="s">
        <v>35</v>
      </c>
      <c r="L50" s="143">
        <v>3737819</v>
      </c>
    </row>
    <row r="51" spans="2:14" ht="23.25" customHeight="1" x14ac:dyDescent="0.35">
      <c r="F51" s="139">
        <v>46</v>
      </c>
      <c r="G51" s="140" t="s">
        <v>172</v>
      </c>
      <c r="H51" s="157" t="s">
        <v>114</v>
      </c>
      <c r="I51" s="146">
        <v>52538.7</v>
      </c>
      <c r="J51" s="143">
        <v>109079</v>
      </c>
      <c r="K51" s="144" t="s">
        <v>36</v>
      </c>
      <c r="L51" s="143">
        <v>3704732</v>
      </c>
    </row>
    <row r="52" spans="2:14" ht="27" customHeight="1" x14ac:dyDescent="0.35">
      <c r="F52" s="139">
        <v>47</v>
      </c>
      <c r="G52" s="140" t="s">
        <v>173</v>
      </c>
      <c r="H52" s="157" t="s">
        <v>174</v>
      </c>
      <c r="I52" s="153">
        <v>17771</v>
      </c>
      <c r="J52" s="143">
        <v>6</v>
      </c>
      <c r="K52" s="144" t="s">
        <v>35</v>
      </c>
      <c r="L52" s="143">
        <v>3603110</v>
      </c>
    </row>
    <row r="53" spans="2:14" ht="23.25" customHeight="1" x14ac:dyDescent="0.35">
      <c r="F53" s="139">
        <v>48</v>
      </c>
      <c r="G53" s="140" t="s">
        <v>175</v>
      </c>
      <c r="H53" s="157" t="s">
        <v>176</v>
      </c>
      <c r="I53" s="153">
        <v>109079</v>
      </c>
      <c r="J53" s="143">
        <v>189458</v>
      </c>
      <c r="K53" s="144" t="s">
        <v>36</v>
      </c>
      <c r="L53" s="143">
        <v>3599702</v>
      </c>
    </row>
    <row r="54" spans="2:14" ht="23.25" customHeight="1" x14ac:dyDescent="0.35">
      <c r="F54" s="139">
        <v>49</v>
      </c>
      <c r="G54" s="140" t="s">
        <v>177</v>
      </c>
      <c r="H54" s="157" t="s">
        <v>178</v>
      </c>
      <c r="I54" s="153">
        <v>189458</v>
      </c>
      <c r="J54" s="143">
        <v>41850</v>
      </c>
      <c r="K54" s="144" t="s">
        <v>36</v>
      </c>
      <c r="L54" s="143">
        <v>3510000</v>
      </c>
    </row>
    <row r="55" spans="2:14" ht="23.25" customHeight="1" x14ac:dyDescent="0.35">
      <c r="F55" s="139">
        <v>50</v>
      </c>
      <c r="G55" s="140" t="s">
        <v>179</v>
      </c>
      <c r="H55" s="157" t="s">
        <v>92</v>
      </c>
      <c r="I55" s="146">
        <v>41850</v>
      </c>
      <c r="J55" s="143">
        <v>220000</v>
      </c>
      <c r="K55" s="144" t="s">
        <v>36</v>
      </c>
      <c r="L55" s="143">
        <v>3486500</v>
      </c>
    </row>
    <row r="56" spans="2:14" ht="23.25" customHeight="1" x14ac:dyDescent="0.35">
      <c r="B56" s="8"/>
      <c r="C56" s="84"/>
      <c r="D56" s="70"/>
      <c r="E56" s="71"/>
      <c r="F56" s="330" t="s">
        <v>2</v>
      </c>
      <c r="G56" s="331"/>
      <c r="H56" s="332"/>
      <c r="I56" s="178">
        <f>SUM(I6:I55)</f>
        <v>28709483.551999997</v>
      </c>
      <c r="J56" s="179">
        <f>SUM(J6:J55)</f>
        <v>31704733</v>
      </c>
      <c r="K56" s="179"/>
      <c r="L56" s="179">
        <f>SUM(L6:L55)</f>
        <v>675850608</v>
      </c>
    </row>
    <row r="57" spans="2:14" ht="23.25" customHeight="1" x14ac:dyDescent="0.35">
      <c r="B57" s="8"/>
      <c r="C57" s="9"/>
      <c r="D57" s="72"/>
      <c r="E57" s="73"/>
      <c r="F57" s="333" t="s">
        <v>1</v>
      </c>
      <c r="G57" s="333"/>
      <c r="H57" s="334"/>
      <c r="I57" s="180">
        <f>I58-I56</f>
        <v>6786297.7240000032</v>
      </c>
      <c r="J57" s="181">
        <f>J58-J56</f>
        <v>6349707</v>
      </c>
      <c r="K57" s="181"/>
      <c r="L57" s="181">
        <f>L58-L56</f>
        <v>254671795</v>
      </c>
    </row>
    <row r="58" spans="2:14" ht="30.75" customHeight="1" thickBot="1" x14ac:dyDescent="0.4">
      <c r="B58" s="8"/>
      <c r="C58" s="84"/>
      <c r="D58" s="71"/>
      <c r="E58" s="68"/>
      <c r="F58" s="326" t="s">
        <v>10</v>
      </c>
      <c r="G58" s="327"/>
      <c r="H58" s="328"/>
      <c r="I58" s="182">
        <v>35495781.276000001</v>
      </c>
      <c r="J58" s="183">
        <v>38054440</v>
      </c>
      <c r="K58" s="184"/>
      <c r="L58" s="183">
        <v>930522403</v>
      </c>
    </row>
    <row r="59" spans="2:14" ht="23.25" customHeight="1" x14ac:dyDescent="0.35">
      <c r="B59" s="91"/>
      <c r="C59" s="87"/>
      <c r="D59" s="88"/>
      <c r="E59" s="88"/>
      <c r="H59" s="76"/>
      <c r="I59" s="77"/>
      <c r="J59" s="78"/>
      <c r="K59" s="79"/>
      <c r="L59" s="78"/>
      <c r="M59" s="77"/>
      <c r="N59" s="77"/>
    </row>
    <row r="60" spans="2:14" ht="23.25" customHeight="1" x14ac:dyDescent="0.35">
      <c r="B60" s="8"/>
      <c r="C60" s="94"/>
      <c r="D60" s="56"/>
      <c r="E60" s="56"/>
      <c r="H60" s="76"/>
      <c r="I60" s="77"/>
      <c r="J60" s="78"/>
      <c r="K60" s="79"/>
      <c r="L60" s="78"/>
      <c r="M60" s="77"/>
      <c r="N60" s="77"/>
    </row>
    <row r="61" spans="2:14" ht="23.25" customHeight="1" x14ac:dyDescent="0.4">
      <c r="B61" s="8"/>
      <c r="C61" s="85"/>
      <c r="D61" s="67"/>
      <c r="E61" s="68"/>
      <c r="H61" s="76"/>
      <c r="I61" s="68"/>
      <c r="J61" s="78"/>
      <c r="K61" s="79"/>
      <c r="L61" s="78"/>
      <c r="M61" s="77"/>
      <c r="N61" s="77"/>
    </row>
    <row r="62" spans="2:14" ht="23.25" customHeight="1" x14ac:dyDescent="0.35">
      <c r="B62" s="86"/>
      <c r="C62" s="87"/>
      <c r="D62" s="88"/>
      <c r="E62" s="88"/>
      <c r="H62" s="76"/>
      <c r="I62" s="77"/>
      <c r="J62" s="78"/>
      <c r="K62" s="79"/>
      <c r="L62" s="78"/>
      <c r="M62" s="77"/>
      <c r="N62" s="77"/>
    </row>
    <row r="63" spans="2:14" ht="23.25" customHeight="1" x14ac:dyDescent="0.4">
      <c r="B63" s="77"/>
      <c r="C63" s="84"/>
      <c r="D63" s="67"/>
      <c r="E63" s="67"/>
      <c r="H63" s="76"/>
      <c r="I63" s="77"/>
      <c r="J63" s="78"/>
      <c r="K63" s="79"/>
      <c r="L63" s="78"/>
      <c r="M63" s="77"/>
      <c r="N63" s="77"/>
    </row>
    <row r="64" spans="2:14" ht="23.25" customHeight="1" x14ac:dyDescent="0.35">
      <c r="B64" s="8"/>
      <c r="C64" s="10"/>
      <c r="D64" s="92"/>
      <c r="E64" s="93"/>
      <c r="H64" s="76"/>
      <c r="I64" s="77"/>
      <c r="J64" s="78"/>
      <c r="K64" s="79"/>
      <c r="L64" s="78"/>
      <c r="M64" s="77"/>
      <c r="N64" s="77"/>
    </row>
    <row r="65" spans="2:14" ht="23.25" customHeight="1" x14ac:dyDescent="0.35">
      <c r="B65" s="8"/>
      <c r="C65" s="10"/>
      <c r="D65" s="74"/>
      <c r="E65" s="74"/>
      <c r="H65" s="76"/>
      <c r="I65" s="77"/>
      <c r="J65" s="78"/>
      <c r="K65" s="79"/>
      <c r="L65" s="78"/>
      <c r="M65" s="77"/>
      <c r="N65" s="77"/>
    </row>
    <row r="66" spans="2:14" ht="23.25" customHeight="1" x14ac:dyDescent="0.35">
      <c r="B66" s="8"/>
      <c r="C66" s="10"/>
      <c r="H66" s="76"/>
      <c r="I66" s="77"/>
      <c r="J66" s="78"/>
      <c r="K66" s="79"/>
      <c r="L66" s="78"/>
      <c r="M66" s="77"/>
      <c r="N66" s="77"/>
    </row>
    <row r="67" spans="2:14" ht="23.25" customHeight="1" x14ac:dyDescent="0.35">
      <c r="B67" s="8"/>
      <c r="C67" s="10"/>
      <c r="H67" s="76"/>
      <c r="I67" s="77"/>
      <c r="J67" s="78"/>
      <c r="K67" s="79"/>
      <c r="L67" s="78"/>
      <c r="M67" s="77"/>
      <c r="N67" s="77"/>
    </row>
    <row r="68" spans="2:14" ht="23.25" customHeight="1" x14ac:dyDescent="0.35">
      <c r="B68" s="8"/>
      <c r="C68" s="11"/>
      <c r="H68" s="76"/>
      <c r="I68" s="77"/>
      <c r="J68" s="78"/>
      <c r="K68" s="79"/>
      <c r="L68" s="78"/>
      <c r="M68" s="77"/>
      <c r="N68" s="77"/>
    </row>
    <row r="69" spans="2:14" ht="23.25" customHeight="1" x14ac:dyDescent="0.35">
      <c r="H69" s="76"/>
      <c r="I69" s="77"/>
      <c r="J69" s="78"/>
      <c r="K69" s="79"/>
      <c r="L69" s="78"/>
      <c r="M69" s="77"/>
      <c r="N69" s="77"/>
    </row>
    <row r="70" spans="2:14" ht="23.25" customHeight="1" x14ac:dyDescent="0.35">
      <c r="H70" s="76"/>
      <c r="I70" s="77"/>
      <c r="J70" s="78"/>
      <c r="K70" s="79"/>
      <c r="L70" s="78"/>
      <c r="M70" s="77"/>
      <c r="N70" s="77"/>
    </row>
    <row r="71" spans="2:14" ht="23.25" customHeight="1" x14ac:dyDescent="0.35">
      <c r="H71" s="76"/>
      <c r="I71" s="77"/>
      <c r="J71" s="78"/>
      <c r="K71" s="79"/>
      <c r="L71" s="78"/>
      <c r="M71" s="77"/>
      <c r="N71" s="77"/>
    </row>
    <row r="72" spans="2:14" ht="23.25" customHeight="1" x14ac:dyDescent="0.35">
      <c r="H72" s="76"/>
      <c r="I72" s="77"/>
      <c r="J72" s="78"/>
      <c r="K72" s="79"/>
      <c r="L72" s="78"/>
      <c r="M72" s="77"/>
      <c r="N72" s="77"/>
    </row>
    <row r="73" spans="2:14" ht="23.25" customHeight="1" x14ac:dyDescent="0.35">
      <c r="H73" s="76"/>
      <c r="I73" s="77"/>
      <c r="J73" s="78"/>
      <c r="K73" s="79"/>
      <c r="L73" s="78"/>
      <c r="M73" s="77"/>
      <c r="N73" s="77"/>
    </row>
    <row r="74" spans="2:14" ht="23.25" customHeight="1" x14ac:dyDescent="0.35">
      <c r="H74" s="76"/>
      <c r="I74" s="77"/>
      <c r="J74" s="78"/>
      <c r="K74" s="79"/>
      <c r="L74" s="78"/>
      <c r="M74" s="77"/>
      <c r="N74" s="77"/>
    </row>
    <row r="75" spans="2:14" ht="23.25" customHeight="1" x14ac:dyDescent="0.35">
      <c r="H75" s="76"/>
      <c r="I75" s="77"/>
      <c r="J75" s="78"/>
      <c r="K75" s="79"/>
      <c r="L75" s="78"/>
      <c r="M75" s="77"/>
      <c r="N75" s="77"/>
    </row>
    <row r="76" spans="2:14" ht="23.25" customHeight="1" x14ac:dyDescent="0.35">
      <c r="H76" s="77"/>
      <c r="I76" s="77"/>
      <c r="J76" s="77"/>
      <c r="K76" s="77"/>
      <c r="L76" s="77"/>
      <c r="M76" s="77"/>
      <c r="N76" s="77"/>
    </row>
    <row r="77" spans="2:14" ht="23.25" customHeight="1" x14ac:dyDescent="0.35">
      <c r="H77" s="77"/>
      <c r="I77" s="77"/>
      <c r="J77" s="77"/>
      <c r="K77" s="77"/>
      <c r="L77" s="77"/>
      <c r="M77" s="77"/>
      <c r="N77" s="77"/>
    </row>
    <row r="78" spans="2:14" ht="23.25" customHeight="1" x14ac:dyDescent="0.35">
      <c r="H78" s="77"/>
      <c r="I78" s="77"/>
      <c r="J78" s="77"/>
      <c r="K78" s="77"/>
      <c r="L78" s="77"/>
      <c r="M78" s="77"/>
      <c r="N78" s="77"/>
    </row>
    <row r="79" spans="2:14" ht="23.25" customHeight="1" x14ac:dyDescent="0.35">
      <c r="H79" s="77"/>
      <c r="I79" s="77"/>
      <c r="J79" s="77"/>
      <c r="K79" s="77"/>
      <c r="L79" s="77"/>
      <c r="M79" s="77"/>
      <c r="N79" s="77"/>
    </row>
    <row r="80" spans="2:14" ht="23.25" customHeight="1" x14ac:dyDescent="0.35">
      <c r="H80" s="77"/>
      <c r="I80" s="77"/>
      <c r="J80" s="77"/>
      <c r="K80" s="77"/>
      <c r="L80" s="77"/>
      <c r="M80" s="77"/>
      <c r="N80" s="77"/>
    </row>
    <row r="81" spans="8:14" ht="23.25" customHeight="1" x14ac:dyDescent="0.35">
      <c r="H81" s="77"/>
      <c r="I81" s="77"/>
      <c r="J81" s="77"/>
      <c r="K81" s="77"/>
      <c r="L81" s="77"/>
      <c r="M81" s="77"/>
      <c r="N81" s="77"/>
    </row>
    <row r="82" spans="8:14" ht="23.25" customHeight="1" x14ac:dyDescent="0.35">
      <c r="H82" s="77"/>
      <c r="I82" s="77"/>
      <c r="J82" s="77"/>
      <c r="K82" s="77"/>
      <c r="L82" s="77"/>
      <c r="M82" s="77"/>
      <c r="N82" s="77"/>
    </row>
    <row r="83" spans="8:14" ht="23.25" customHeight="1" x14ac:dyDescent="0.35">
      <c r="H83" s="77"/>
      <c r="I83" s="77"/>
      <c r="J83" s="77"/>
      <c r="K83" s="77"/>
      <c r="L83" s="77"/>
      <c r="M83" s="77"/>
      <c r="N83" s="77"/>
    </row>
    <row r="84" spans="8:14" ht="23.25" customHeight="1" x14ac:dyDescent="0.35">
      <c r="H84" s="77"/>
      <c r="I84" s="77"/>
      <c r="J84" s="77"/>
      <c r="K84" s="77"/>
      <c r="L84" s="77"/>
      <c r="M84" s="77"/>
      <c r="N84" s="77"/>
    </row>
    <row r="85" spans="8:14" ht="23.25" customHeight="1" x14ac:dyDescent="0.35">
      <c r="H85" s="77"/>
      <c r="I85" s="77"/>
      <c r="J85" s="77"/>
      <c r="K85" s="77"/>
      <c r="L85" s="77"/>
      <c r="M85" s="77"/>
      <c r="N85" s="77"/>
    </row>
    <row r="86" spans="8:14" ht="23.25" customHeight="1" x14ac:dyDescent="0.35">
      <c r="H86" s="77"/>
      <c r="I86" s="77"/>
      <c r="J86" s="77"/>
      <c r="K86" s="77"/>
      <c r="L86" s="77"/>
      <c r="M86" s="77"/>
      <c r="N86" s="77"/>
    </row>
    <row r="87" spans="8:14" ht="23.25" customHeight="1" x14ac:dyDescent="0.35">
      <c r="H87" s="77"/>
      <c r="I87" s="77"/>
      <c r="J87" s="77"/>
      <c r="K87" s="77"/>
      <c r="L87" s="77"/>
      <c r="M87" s="77"/>
      <c r="N87" s="77"/>
    </row>
    <row r="88" spans="8:14" ht="23.25" customHeight="1" x14ac:dyDescent="0.35">
      <c r="H88" s="77"/>
      <c r="I88" s="77"/>
      <c r="J88" s="77"/>
      <c r="K88" s="77"/>
      <c r="L88" s="77"/>
      <c r="M88" s="77"/>
      <c r="N88" s="77"/>
    </row>
    <row r="89" spans="8:14" ht="23.25" customHeight="1" x14ac:dyDescent="0.35">
      <c r="H89" s="77"/>
      <c r="I89" s="77"/>
      <c r="J89" s="77"/>
      <c r="K89" s="77"/>
      <c r="L89" s="77"/>
      <c r="M89" s="77"/>
      <c r="N89" s="77"/>
    </row>
    <row r="90" spans="8:14" ht="23.25" customHeight="1" x14ac:dyDescent="0.35">
      <c r="H90" s="77"/>
      <c r="I90" s="77"/>
      <c r="J90" s="77"/>
      <c r="K90" s="77"/>
      <c r="L90" s="77"/>
      <c r="M90" s="77"/>
      <c r="N90" s="77"/>
    </row>
    <row r="91" spans="8:14" ht="23.25" customHeight="1" x14ac:dyDescent="0.35">
      <c r="H91" s="75"/>
      <c r="I91" s="77"/>
      <c r="J91" s="77"/>
      <c r="K91" s="77"/>
      <c r="L91" s="77"/>
      <c r="M91" s="77"/>
      <c r="N91" s="77"/>
    </row>
    <row r="92" spans="8:14" ht="23.25" customHeight="1" x14ac:dyDescent="0.35">
      <c r="H92" s="75"/>
      <c r="I92" s="77"/>
      <c r="J92" s="77"/>
      <c r="K92" s="77"/>
      <c r="L92" s="77"/>
      <c r="M92" s="77"/>
      <c r="N92" s="77"/>
    </row>
    <row r="93" spans="8:14" ht="23.25" customHeight="1" x14ac:dyDescent="0.35">
      <c r="H93" s="75"/>
      <c r="I93" s="77"/>
      <c r="J93" s="77"/>
      <c r="K93" s="77"/>
      <c r="L93" s="77"/>
      <c r="M93" s="77"/>
      <c r="N93" s="77"/>
    </row>
    <row r="94" spans="8:14" ht="23.25" customHeight="1" x14ac:dyDescent="0.35">
      <c r="H94" s="75"/>
      <c r="I94" s="77"/>
      <c r="J94" s="77"/>
      <c r="K94" s="77"/>
      <c r="L94" s="77"/>
      <c r="M94" s="77"/>
      <c r="N94" s="77"/>
    </row>
    <row r="95" spans="8:14" ht="23.25" customHeight="1" x14ac:dyDescent="0.35">
      <c r="H95" s="75"/>
      <c r="I95" s="77"/>
      <c r="J95" s="77"/>
      <c r="K95" s="77"/>
      <c r="L95" s="77"/>
      <c r="M95" s="77"/>
      <c r="N95" s="77"/>
    </row>
    <row r="96" spans="8:14" ht="23.25" customHeight="1" x14ac:dyDescent="0.35">
      <c r="H96" s="75"/>
      <c r="I96" s="77"/>
      <c r="J96" s="77"/>
      <c r="K96" s="77"/>
      <c r="L96" s="77"/>
      <c r="M96" s="77"/>
      <c r="N96" s="77"/>
    </row>
    <row r="97" spans="8:14" ht="23.25" customHeight="1" x14ac:dyDescent="0.35">
      <c r="H97" s="75"/>
      <c r="I97" s="77"/>
      <c r="J97" s="77"/>
      <c r="K97" s="77"/>
      <c r="L97" s="77"/>
      <c r="M97" s="77"/>
      <c r="N97" s="77"/>
    </row>
    <row r="98" spans="8:14" ht="23.25" customHeight="1" x14ac:dyDescent="0.35">
      <c r="H98" s="75"/>
      <c r="I98" s="77"/>
      <c r="J98" s="77"/>
      <c r="K98" s="77"/>
      <c r="L98" s="77"/>
      <c r="M98" s="77"/>
      <c r="N98" s="77"/>
    </row>
    <row r="99" spans="8:14" ht="23.25" customHeight="1" x14ac:dyDescent="0.35">
      <c r="H99" s="75"/>
      <c r="I99" s="77"/>
      <c r="J99" s="77"/>
      <c r="K99" s="77"/>
      <c r="L99" s="77"/>
      <c r="M99" s="77"/>
      <c r="N99" s="77"/>
    </row>
    <row r="100" spans="8:14" ht="23.25" customHeight="1" x14ac:dyDescent="0.35">
      <c r="H100" s="75"/>
      <c r="I100" s="77"/>
      <c r="J100" s="77"/>
      <c r="K100" s="77"/>
      <c r="L100" s="77"/>
      <c r="M100" s="77"/>
      <c r="N100" s="77"/>
    </row>
    <row r="101" spans="8:14" ht="23.25" customHeight="1" x14ac:dyDescent="0.35">
      <c r="H101" s="75"/>
      <c r="I101" s="77"/>
      <c r="J101" s="77"/>
      <c r="K101" s="77"/>
      <c r="L101" s="77"/>
      <c r="M101" s="77"/>
      <c r="N101" s="77"/>
    </row>
    <row r="102" spans="8:14" ht="23.25" customHeight="1" x14ac:dyDescent="0.35">
      <c r="H102" s="75"/>
      <c r="I102" s="77"/>
      <c r="J102" s="77"/>
      <c r="K102" s="77"/>
      <c r="L102" s="77"/>
      <c r="M102" s="77"/>
      <c r="N102" s="77"/>
    </row>
    <row r="103" spans="8:14" ht="23.25" customHeight="1" x14ac:dyDescent="0.35">
      <c r="H103" s="75"/>
      <c r="I103" s="77"/>
      <c r="J103" s="77"/>
      <c r="K103" s="77"/>
      <c r="L103" s="77"/>
      <c r="M103" s="77"/>
      <c r="N103" s="77"/>
    </row>
    <row r="104" spans="8:14" ht="23.25" customHeight="1" x14ac:dyDescent="0.35">
      <c r="H104" s="75"/>
      <c r="I104" s="77"/>
      <c r="J104" s="77"/>
      <c r="K104" s="77"/>
      <c r="L104" s="77"/>
      <c r="M104" s="77"/>
      <c r="N104" s="77"/>
    </row>
    <row r="105" spans="8:14" ht="23.25" customHeight="1" x14ac:dyDescent="0.35">
      <c r="H105" s="75"/>
      <c r="I105" s="77"/>
      <c r="J105" s="77"/>
      <c r="K105" s="77"/>
      <c r="L105" s="77"/>
      <c r="M105" s="77"/>
      <c r="N105" s="77"/>
    </row>
    <row r="106" spans="8:14" ht="23.25" customHeight="1" x14ac:dyDescent="0.35">
      <c r="H106" s="75"/>
      <c r="I106" s="77"/>
      <c r="J106" s="77"/>
      <c r="K106" s="77"/>
      <c r="L106" s="77"/>
      <c r="M106" s="77"/>
      <c r="N106" s="77"/>
    </row>
    <row r="107" spans="8:14" ht="23.25" customHeight="1" x14ac:dyDescent="0.35">
      <c r="H107" s="75"/>
      <c r="I107" s="77"/>
      <c r="J107" s="77"/>
      <c r="K107" s="77"/>
      <c r="L107" s="77"/>
      <c r="M107" s="77"/>
      <c r="N107" s="77"/>
    </row>
    <row r="108" spans="8:14" ht="23.25" customHeight="1" x14ac:dyDescent="0.35">
      <c r="H108" s="75"/>
      <c r="I108" s="77"/>
      <c r="J108" s="77"/>
      <c r="K108" s="77"/>
      <c r="L108" s="77"/>
      <c r="M108" s="77"/>
      <c r="N108" s="77"/>
    </row>
    <row r="109" spans="8:14" ht="23.25" customHeight="1" x14ac:dyDescent="0.35">
      <c r="H109" s="75"/>
      <c r="I109" s="77"/>
      <c r="J109" s="77"/>
      <c r="K109" s="77"/>
      <c r="L109" s="77"/>
      <c r="M109" s="77"/>
      <c r="N109" s="77"/>
    </row>
    <row r="110" spans="8:14" ht="23.25" customHeight="1" x14ac:dyDescent="0.35">
      <c r="H110" s="75"/>
      <c r="I110" s="77"/>
      <c r="J110" s="77"/>
      <c r="K110" s="77"/>
      <c r="L110" s="77"/>
      <c r="M110" s="77"/>
      <c r="N110" s="77"/>
    </row>
    <row r="111" spans="8:14" ht="23.25" customHeight="1" x14ac:dyDescent="0.35">
      <c r="H111" s="75"/>
      <c r="I111" s="77"/>
      <c r="J111" s="77"/>
      <c r="K111" s="77"/>
      <c r="L111" s="77"/>
      <c r="M111" s="77"/>
      <c r="N111" s="77"/>
    </row>
    <row r="112" spans="8:14" ht="23.25" customHeight="1" x14ac:dyDescent="0.35">
      <c r="H112" s="75"/>
      <c r="I112" s="77"/>
      <c r="J112" s="77"/>
      <c r="K112" s="77"/>
      <c r="L112" s="77"/>
      <c r="M112" s="77"/>
      <c r="N112" s="77"/>
    </row>
    <row r="113" spans="8:14" ht="23.25" customHeight="1" x14ac:dyDescent="0.35">
      <c r="H113" s="75"/>
      <c r="I113" s="77"/>
      <c r="J113" s="77"/>
      <c r="K113" s="77"/>
      <c r="L113" s="77"/>
      <c r="M113" s="77"/>
      <c r="N113" s="77"/>
    </row>
    <row r="114" spans="8:14" ht="23.25" customHeight="1" x14ac:dyDescent="0.35">
      <c r="H114" s="75"/>
      <c r="I114" s="77"/>
      <c r="J114" s="77"/>
      <c r="K114" s="77"/>
      <c r="L114" s="77"/>
      <c r="M114" s="77"/>
      <c r="N114" s="77"/>
    </row>
    <row r="115" spans="8:14" ht="23.25" customHeight="1" x14ac:dyDescent="0.35">
      <c r="H115" s="75"/>
      <c r="I115" s="77"/>
      <c r="J115" s="77"/>
      <c r="K115" s="77"/>
      <c r="L115" s="77"/>
      <c r="M115" s="77"/>
      <c r="N115" s="77"/>
    </row>
    <row r="116" spans="8:14" ht="23.25" customHeight="1" x14ac:dyDescent="0.35">
      <c r="H116" s="75"/>
      <c r="I116" s="77"/>
      <c r="J116" s="77"/>
      <c r="K116" s="77"/>
      <c r="L116" s="77"/>
      <c r="M116" s="77"/>
      <c r="N116" s="77"/>
    </row>
    <row r="117" spans="8:14" ht="23.25" customHeight="1" x14ac:dyDescent="0.35">
      <c r="H117" s="75"/>
      <c r="I117" s="77"/>
      <c r="J117" s="77"/>
      <c r="K117" s="77"/>
      <c r="L117" s="77"/>
      <c r="M117" s="77"/>
      <c r="N117" s="77"/>
    </row>
    <row r="118" spans="8:14" ht="23.25" customHeight="1" x14ac:dyDescent="0.35">
      <c r="H118" s="75"/>
      <c r="I118" s="77"/>
      <c r="J118" s="77"/>
      <c r="K118" s="77"/>
      <c r="L118" s="77"/>
      <c r="M118" s="77"/>
      <c r="N118" s="77"/>
    </row>
    <row r="119" spans="8:14" ht="23.25" customHeight="1" x14ac:dyDescent="0.35">
      <c r="H119" s="75"/>
      <c r="I119" s="77"/>
      <c r="J119" s="77"/>
      <c r="K119" s="77"/>
      <c r="L119" s="77"/>
      <c r="M119" s="77"/>
      <c r="N119" s="77"/>
    </row>
    <row r="120" spans="8:14" ht="23.25" customHeight="1" x14ac:dyDescent="0.35">
      <c r="H120" s="75"/>
      <c r="I120" s="77"/>
      <c r="J120" s="77"/>
      <c r="K120" s="77"/>
      <c r="L120" s="77"/>
      <c r="M120" s="77"/>
      <c r="N120" s="77"/>
    </row>
    <row r="121" spans="8:14" ht="23.25" customHeight="1" x14ac:dyDescent="0.35">
      <c r="H121" s="75"/>
      <c r="I121" s="77"/>
      <c r="J121" s="77"/>
      <c r="K121" s="77"/>
      <c r="L121" s="77"/>
      <c r="M121" s="77"/>
      <c r="N121" s="77"/>
    </row>
    <row r="122" spans="8:14" ht="23.25" customHeight="1" x14ac:dyDescent="0.35">
      <c r="H122" s="75"/>
      <c r="I122" s="77"/>
      <c r="J122" s="77"/>
      <c r="K122" s="77"/>
      <c r="L122" s="77"/>
      <c r="M122" s="77"/>
      <c r="N122" s="77"/>
    </row>
    <row r="123" spans="8:14" ht="23.25" customHeight="1" x14ac:dyDescent="0.35">
      <c r="H123" s="75"/>
      <c r="I123" s="77"/>
      <c r="J123" s="77"/>
      <c r="K123" s="77"/>
      <c r="L123" s="77"/>
      <c r="M123" s="77"/>
      <c r="N123" s="77"/>
    </row>
    <row r="124" spans="8:14" ht="23.25" customHeight="1" x14ac:dyDescent="0.35">
      <c r="I124" s="77"/>
      <c r="J124" s="77"/>
      <c r="K124" s="77"/>
      <c r="L124" s="77"/>
      <c r="M124" s="77"/>
      <c r="N124" s="77"/>
    </row>
    <row r="125" spans="8:14" ht="23.25" customHeight="1" x14ac:dyDescent="0.35">
      <c r="I125" s="77"/>
      <c r="J125" s="77"/>
      <c r="K125" s="77"/>
      <c r="L125" s="77"/>
      <c r="M125" s="77"/>
      <c r="N125" s="77"/>
    </row>
    <row r="126" spans="8:14" ht="23.25" customHeight="1" x14ac:dyDescent="0.35">
      <c r="I126" s="77"/>
      <c r="J126" s="77"/>
      <c r="K126" s="77"/>
      <c r="L126" s="77"/>
      <c r="M126" s="77"/>
      <c r="N126" s="77"/>
    </row>
    <row r="127" spans="8:14" ht="23.25" customHeight="1" x14ac:dyDescent="0.35">
      <c r="I127" s="77"/>
      <c r="J127" s="77"/>
      <c r="K127" s="77"/>
      <c r="L127" s="77"/>
      <c r="M127" s="77"/>
      <c r="N127" s="77"/>
    </row>
    <row r="128" spans="8:14" ht="23.25" customHeight="1" x14ac:dyDescent="0.35">
      <c r="I128" s="77"/>
      <c r="J128" s="77"/>
      <c r="K128" s="77"/>
      <c r="L128" s="77"/>
      <c r="M128" s="77"/>
      <c r="N128" s="77"/>
    </row>
    <row r="129" spans="9:14" ht="23.25" customHeight="1" x14ac:dyDescent="0.35">
      <c r="I129" s="77"/>
      <c r="J129" s="77"/>
      <c r="K129" s="77"/>
      <c r="L129" s="77"/>
      <c r="M129" s="77"/>
      <c r="N129" s="77"/>
    </row>
    <row r="130" spans="9:14" ht="23.25" customHeight="1" x14ac:dyDescent="0.35">
      <c r="I130" s="77"/>
      <c r="J130" s="77"/>
      <c r="K130" s="77"/>
      <c r="L130" s="77"/>
      <c r="M130" s="77"/>
      <c r="N130" s="77"/>
    </row>
    <row r="131" spans="9:14" ht="23.25" customHeight="1" x14ac:dyDescent="0.35">
      <c r="I131" s="77"/>
      <c r="J131" s="77"/>
      <c r="K131" s="77"/>
      <c r="L131" s="77"/>
      <c r="M131" s="77"/>
      <c r="N131" s="77"/>
    </row>
  </sheetData>
  <sortState ref="A4:E13">
    <sortCondition descending="1" ref="E37:E46"/>
  </sortState>
  <mergeCells count="9">
    <mergeCell ref="F58:H58"/>
    <mergeCell ref="A1:E1"/>
    <mergeCell ref="A2:E2"/>
    <mergeCell ref="A3:E3"/>
    <mergeCell ref="F56:H56"/>
    <mergeCell ref="F57:H57"/>
    <mergeCell ref="F1:L1"/>
    <mergeCell ref="F2:L2"/>
    <mergeCell ref="F3:L3"/>
  </mergeCells>
  <pageMargins left="0.25" right="0.16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86"/>
  <sheetViews>
    <sheetView workbookViewId="0">
      <selection activeCell="C14" sqref="C14"/>
    </sheetView>
  </sheetViews>
  <sheetFormatPr defaultRowHeight="14.25" x14ac:dyDescent="0.2"/>
  <cols>
    <col min="2" max="2" width="10.75" customWidth="1"/>
    <col min="3" max="3" width="26.375" customWidth="1"/>
    <col min="4" max="4" width="14" customWidth="1"/>
    <col min="5" max="5" width="8.5" customWidth="1"/>
    <col min="6" max="6" width="14.5" customWidth="1"/>
    <col min="7" max="7" width="14.625" customWidth="1"/>
    <col min="8" max="8" width="15.25" customWidth="1"/>
    <col min="9" max="9" width="10.25" customWidth="1"/>
    <col min="12" max="12" width="14.5" customWidth="1"/>
    <col min="13" max="13" width="12.25" customWidth="1"/>
    <col min="14" max="14" width="13.875" customWidth="1"/>
    <col min="258" max="258" width="10.75" customWidth="1"/>
    <col min="259" max="259" width="26.375" customWidth="1"/>
    <col min="260" max="260" width="14" customWidth="1"/>
    <col min="261" max="261" width="8.5" customWidth="1"/>
    <col min="262" max="262" width="14.5" customWidth="1"/>
    <col min="263" max="263" width="14.625" customWidth="1"/>
    <col min="264" max="264" width="15.25" customWidth="1"/>
    <col min="265" max="265" width="10.25" customWidth="1"/>
    <col min="268" max="268" width="14.5" customWidth="1"/>
    <col min="269" max="269" width="12.25" customWidth="1"/>
    <col min="270" max="270" width="13.875" customWidth="1"/>
    <col min="514" max="514" width="10.75" customWidth="1"/>
    <col min="515" max="515" width="26.375" customWidth="1"/>
    <col min="516" max="516" width="14" customWidth="1"/>
    <col min="517" max="517" width="8.5" customWidth="1"/>
    <col min="518" max="518" width="14.5" customWidth="1"/>
    <col min="519" max="519" width="14.625" customWidth="1"/>
    <col min="520" max="520" width="15.25" customWidth="1"/>
    <col min="521" max="521" width="10.25" customWidth="1"/>
    <col min="524" max="524" width="14.5" customWidth="1"/>
    <col min="525" max="525" width="12.25" customWidth="1"/>
    <col min="526" max="526" width="13.875" customWidth="1"/>
    <col min="770" max="770" width="10.75" customWidth="1"/>
    <col min="771" max="771" width="26.375" customWidth="1"/>
    <col min="772" max="772" width="14" customWidth="1"/>
    <col min="773" max="773" width="8.5" customWidth="1"/>
    <col min="774" max="774" width="14.5" customWidth="1"/>
    <col min="775" max="775" width="14.625" customWidth="1"/>
    <col min="776" max="776" width="15.25" customWidth="1"/>
    <col min="777" max="777" width="10.25" customWidth="1"/>
    <col min="780" max="780" width="14.5" customWidth="1"/>
    <col min="781" max="781" width="12.25" customWidth="1"/>
    <col min="782" max="782" width="13.875" customWidth="1"/>
    <col min="1026" max="1026" width="10.75" customWidth="1"/>
    <col min="1027" max="1027" width="26.375" customWidth="1"/>
    <col min="1028" max="1028" width="14" customWidth="1"/>
    <col min="1029" max="1029" width="8.5" customWidth="1"/>
    <col min="1030" max="1030" width="14.5" customWidth="1"/>
    <col min="1031" max="1031" width="14.625" customWidth="1"/>
    <col min="1032" max="1032" width="15.25" customWidth="1"/>
    <col min="1033" max="1033" width="10.25" customWidth="1"/>
    <col min="1036" max="1036" width="14.5" customWidth="1"/>
    <col min="1037" max="1037" width="12.25" customWidth="1"/>
    <col min="1038" max="1038" width="13.875" customWidth="1"/>
    <col min="1282" max="1282" width="10.75" customWidth="1"/>
    <col min="1283" max="1283" width="26.375" customWidth="1"/>
    <col min="1284" max="1284" width="14" customWidth="1"/>
    <col min="1285" max="1285" width="8.5" customWidth="1"/>
    <col min="1286" max="1286" width="14.5" customWidth="1"/>
    <col min="1287" max="1287" width="14.625" customWidth="1"/>
    <col min="1288" max="1288" width="15.25" customWidth="1"/>
    <col min="1289" max="1289" width="10.25" customWidth="1"/>
    <col min="1292" max="1292" width="14.5" customWidth="1"/>
    <col min="1293" max="1293" width="12.25" customWidth="1"/>
    <col min="1294" max="1294" width="13.875" customWidth="1"/>
    <col min="1538" max="1538" width="10.75" customWidth="1"/>
    <col min="1539" max="1539" width="26.375" customWidth="1"/>
    <col min="1540" max="1540" width="14" customWidth="1"/>
    <col min="1541" max="1541" width="8.5" customWidth="1"/>
    <col min="1542" max="1542" width="14.5" customWidth="1"/>
    <col min="1543" max="1543" width="14.625" customWidth="1"/>
    <col min="1544" max="1544" width="15.25" customWidth="1"/>
    <col min="1545" max="1545" width="10.25" customWidth="1"/>
    <col min="1548" max="1548" width="14.5" customWidth="1"/>
    <col min="1549" max="1549" width="12.25" customWidth="1"/>
    <col min="1550" max="1550" width="13.875" customWidth="1"/>
    <col min="1794" max="1794" width="10.75" customWidth="1"/>
    <col min="1795" max="1795" width="26.375" customWidth="1"/>
    <col min="1796" max="1796" width="14" customWidth="1"/>
    <col min="1797" max="1797" width="8.5" customWidth="1"/>
    <col min="1798" max="1798" width="14.5" customWidth="1"/>
    <col min="1799" max="1799" width="14.625" customWidth="1"/>
    <col min="1800" max="1800" width="15.25" customWidth="1"/>
    <col min="1801" max="1801" width="10.25" customWidth="1"/>
    <col min="1804" max="1804" width="14.5" customWidth="1"/>
    <col min="1805" max="1805" width="12.25" customWidth="1"/>
    <col min="1806" max="1806" width="13.875" customWidth="1"/>
    <col min="2050" max="2050" width="10.75" customWidth="1"/>
    <col min="2051" max="2051" width="26.375" customWidth="1"/>
    <col min="2052" max="2052" width="14" customWidth="1"/>
    <col min="2053" max="2053" width="8.5" customWidth="1"/>
    <col min="2054" max="2054" width="14.5" customWidth="1"/>
    <col min="2055" max="2055" width="14.625" customWidth="1"/>
    <col min="2056" max="2056" width="15.25" customWidth="1"/>
    <col min="2057" max="2057" width="10.25" customWidth="1"/>
    <col min="2060" max="2060" width="14.5" customWidth="1"/>
    <col min="2061" max="2061" width="12.25" customWidth="1"/>
    <col min="2062" max="2062" width="13.875" customWidth="1"/>
    <col min="2306" max="2306" width="10.75" customWidth="1"/>
    <col min="2307" max="2307" width="26.375" customWidth="1"/>
    <col min="2308" max="2308" width="14" customWidth="1"/>
    <col min="2309" max="2309" width="8.5" customWidth="1"/>
    <col min="2310" max="2310" width="14.5" customWidth="1"/>
    <col min="2311" max="2311" width="14.625" customWidth="1"/>
    <col min="2312" max="2312" width="15.25" customWidth="1"/>
    <col min="2313" max="2313" width="10.25" customWidth="1"/>
    <col min="2316" max="2316" width="14.5" customWidth="1"/>
    <col min="2317" max="2317" width="12.25" customWidth="1"/>
    <col min="2318" max="2318" width="13.875" customWidth="1"/>
    <col min="2562" max="2562" width="10.75" customWidth="1"/>
    <col min="2563" max="2563" width="26.375" customWidth="1"/>
    <col min="2564" max="2564" width="14" customWidth="1"/>
    <col min="2565" max="2565" width="8.5" customWidth="1"/>
    <col min="2566" max="2566" width="14.5" customWidth="1"/>
    <col min="2567" max="2567" width="14.625" customWidth="1"/>
    <col min="2568" max="2568" width="15.25" customWidth="1"/>
    <col min="2569" max="2569" width="10.25" customWidth="1"/>
    <col min="2572" max="2572" width="14.5" customWidth="1"/>
    <col min="2573" max="2573" width="12.25" customWidth="1"/>
    <col min="2574" max="2574" width="13.875" customWidth="1"/>
    <col min="2818" max="2818" width="10.75" customWidth="1"/>
    <col min="2819" max="2819" width="26.375" customWidth="1"/>
    <col min="2820" max="2820" width="14" customWidth="1"/>
    <col min="2821" max="2821" width="8.5" customWidth="1"/>
    <col min="2822" max="2822" width="14.5" customWidth="1"/>
    <col min="2823" max="2823" width="14.625" customWidth="1"/>
    <col min="2824" max="2824" width="15.25" customWidth="1"/>
    <col min="2825" max="2825" width="10.25" customWidth="1"/>
    <col min="2828" max="2828" width="14.5" customWidth="1"/>
    <col min="2829" max="2829" width="12.25" customWidth="1"/>
    <col min="2830" max="2830" width="13.875" customWidth="1"/>
    <col min="3074" max="3074" width="10.75" customWidth="1"/>
    <col min="3075" max="3075" width="26.375" customWidth="1"/>
    <col min="3076" max="3076" width="14" customWidth="1"/>
    <col min="3077" max="3077" width="8.5" customWidth="1"/>
    <col min="3078" max="3078" width="14.5" customWidth="1"/>
    <col min="3079" max="3079" width="14.625" customWidth="1"/>
    <col min="3080" max="3080" width="15.25" customWidth="1"/>
    <col min="3081" max="3081" width="10.25" customWidth="1"/>
    <col min="3084" max="3084" width="14.5" customWidth="1"/>
    <col min="3085" max="3085" width="12.25" customWidth="1"/>
    <col min="3086" max="3086" width="13.875" customWidth="1"/>
    <col min="3330" max="3330" width="10.75" customWidth="1"/>
    <col min="3331" max="3331" width="26.375" customWidth="1"/>
    <col min="3332" max="3332" width="14" customWidth="1"/>
    <col min="3333" max="3333" width="8.5" customWidth="1"/>
    <col min="3334" max="3334" width="14.5" customWidth="1"/>
    <col min="3335" max="3335" width="14.625" customWidth="1"/>
    <col min="3336" max="3336" width="15.25" customWidth="1"/>
    <col min="3337" max="3337" width="10.25" customWidth="1"/>
    <col min="3340" max="3340" width="14.5" customWidth="1"/>
    <col min="3341" max="3341" width="12.25" customWidth="1"/>
    <col min="3342" max="3342" width="13.875" customWidth="1"/>
    <col min="3586" max="3586" width="10.75" customWidth="1"/>
    <col min="3587" max="3587" width="26.375" customWidth="1"/>
    <col min="3588" max="3588" width="14" customWidth="1"/>
    <col min="3589" max="3589" width="8.5" customWidth="1"/>
    <col min="3590" max="3590" width="14.5" customWidth="1"/>
    <col min="3591" max="3591" width="14.625" customWidth="1"/>
    <col min="3592" max="3592" width="15.25" customWidth="1"/>
    <col min="3593" max="3593" width="10.25" customWidth="1"/>
    <col min="3596" max="3596" width="14.5" customWidth="1"/>
    <col min="3597" max="3597" width="12.25" customWidth="1"/>
    <col min="3598" max="3598" width="13.875" customWidth="1"/>
    <col min="3842" max="3842" width="10.75" customWidth="1"/>
    <col min="3843" max="3843" width="26.375" customWidth="1"/>
    <col min="3844" max="3844" width="14" customWidth="1"/>
    <col min="3845" max="3845" width="8.5" customWidth="1"/>
    <col min="3846" max="3846" width="14.5" customWidth="1"/>
    <col min="3847" max="3847" width="14.625" customWidth="1"/>
    <col min="3848" max="3848" width="15.25" customWidth="1"/>
    <col min="3849" max="3849" width="10.25" customWidth="1"/>
    <col min="3852" max="3852" width="14.5" customWidth="1"/>
    <col min="3853" max="3853" width="12.25" customWidth="1"/>
    <col min="3854" max="3854" width="13.875" customWidth="1"/>
    <col min="4098" max="4098" width="10.75" customWidth="1"/>
    <col min="4099" max="4099" width="26.375" customWidth="1"/>
    <col min="4100" max="4100" width="14" customWidth="1"/>
    <col min="4101" max="4101" width="8.5" customWidth="1"/>
    <col min="4102" max="4102" width="14.5" customWidth="1"/>
    <col min="4103" max="4103" width="14.625" customWidth="1"/>
    <col min="4104" max="4104" width="15.25" customWidth="1"/>
    <col min="4105" max="4105" width="10.25" customWidth="1"/>
    <col min="4108" max="4108" width="14.5" customWidth="1"/>
    <col min="4109" max="4109" width="12.25" customWidth="1"/>
    <col min="4110" max="4110" width="13.875" customWidth="1"/>
    <col min="4354" max="4354" width="10.75" customWidth="1"/>
    <col min="4355" max="4355" width="26.375" customWidth="1"/>
    <col min="4356" max="4356" width="14" customWidth="1"/>
    <col min="4357" max="4357" width="8.5" customWidth="1"/>
    <col min="4358" max="4358" width="14.5" customWidth="1"/>
    <col min="4359" max="4359" width="14.625" customWidth="1"/>
    <col min="4360" max="4360" width="15.25" customWidth="1"/>
    <col min="4361" max="4361" width="10.25" customWidth="1"/>
    <col min="4364" max="4364" width="14.5" customWidth="1"/>
    <col min="4365" max="4365" width="12.25" customWidth="1"/>
    <col min="4366" max="4366" width="13.875" customWidth="1"/>
    <col min="4610" max="4610" width="10.75" customWidth="1"/>
    <col min="4611" max="4611" width="26.375" customWidth="1"/>
    <col min="4612" max="4612" width="14" customWidth="1"/>
    <col min="4613" max="4613" width="8.5" customWidth="1"/>
    <col min="4614" max="4614" width="14.5" customWidth="1"/>
    <col min="4615" max="4615" width="14.625" customWidth="1"/>
    <col min="4616" max="4616" width="15.25" customWidth="1"/>
    <col min="4617" max="4617" width="10.25" customWidth="1"/>
    <col min="4620" max="4620" width="14.5" customWidth="1"/>
    <col min="4621" max="4621" width="12.25" customWidth="1"/>
    <col min="4622" max="4622" width="13.875" customWidth="1"/>
    <col min="4866" max="4866" width="10.75" customWidth="1"/>
    <col min="4867" max="4867" width="26.375" customWidth="1"/>
    <col min="4868" max="4868" width="14" customWidth="1"/>
    <col min="4869" max="4869" width="8.5" customWidth="1"/>
    <col min="4870" max="4870" width="14.5" customWidth="1"/>
    <col min="4871" max="4871" width="14.625" customWidth="1"/>
    <col min="4872" max="4872" width="15.25" customWidth="1"/>
    <col min="4873" max="4873" width="10.25" customWidth="1"/>
    <col min="4876" max="4876" width="14.5" customWidth="1"/>
    <col min="4877" max="4877" width="12.25" customWidth="1"/>
    <col min="4878" max="4878" width="13.875" customWidth="1"/>
    <col min="5122" max="5122" width="10.75" customWidth="1"/>
    <col min="5123" max="5123" width="26.375" customWidth="1"/>
    <col min="5124" max="5124" width="14" customWidth="1"/>
    <col min="5125" max="5125" width="8.5" customWidth="1"/>
    <col min="5126" max="5126" width="14.5" customWidth="1"/>
    <col min="5127" max="5127" width="14.625" customWidth="1"/>
    <col min="5128" max="5128" width="15.25" customWidth="1"/>
    <col min="5129" max="5129" width="10.25" customWidth="1"/>
    <col min="5132" max="5132" width="14.5" customWidth="1"/>
    <col min="5133" max="5133" width="12.25" customWidth="1"/>
    <col min="5134" max="5134" width="13.875" customWidth="1"/>
    <col min="5378" max="5378" width="10.75" customWidth="1"/>
    <col min="5379" max="5379" width="26.375" customWidth="1"/>
    <col min="5380" max="5380" width="14" customWidth="1"/>
    <col min="5381" max="5381" width="8.5" customWidth="1"/>
    <col min="5382" max="5382" width="14.5" customWidth="1"/>
    <col min="5383" max="5383" width="14.625" customWidth="1"/>
    <col min="5384" max="5384" width="15.25" customWidth="1"/>
    <col min="5385" max="5385" width="10.25" customWidth="1"/>
    <col min="5388" max="5388" width="14.5" customWidth="1"/>
    <col min="5389" max="5389" width="12.25" customWidth="1"/>
    <col min="5390" max="5390" width="13.875" customWidth="1"/>
    <col min="5634" max="5634" width="10.75" customWidth="1"/>
    <col min="5635" max="5635" width="26.375" customWidth="1"/>
    <col min="5636" max="5636" width="14" customWidth="1"/>
    <col min="5637" max="5637" width="8.5" customWidth="1"/>
    <col min="5638" max="5638" width="14.5" customWidth="1"/>
    <col min="5639" max="5639" width="14.625" customWidth="1"/>
    <col min="5640" max="5640" width="15.25" customWidth="1"/>
    <col min="5641" max="5641" width="10.25" customWidth="1"/>
    <col min="5644" max="5644" width="14.5" customWidth="1"/>
    <col min="5645" max="5645" width="12.25" customWidth="1"/>
    <col min="5646" max="5646" width="13.875" customWidth="1"/>
    <col min="5890" max="5890" width="10.75" customWidth="1"/>
    <col min="5891" max="5891" width="26.375" customWidth="1"/>
    <col min="5892" max="5892" width="14" customWidth="1"/>
    <col min="5893" max="5893" width="8.5" customWidth="1"/>
    <col min="5894" max="5894" width="14.5" customWidth="1"/>
    <col min="5895" max="5895" width="14.625" customWidth="1"/>
    <col min="5896" max="5896" width="15.25" customWidth="1"/>
    <col min="5897" max="5897" width="10.25" customWidth="1"/>
    <col min="5900" max="5900" width="14.5" customWidth="1"/>
    <col min="5901" max="5901" width="12.25" customWidth="1"/>
    <col min="5902" max="5902" width="13.875" customWidth="1"/>
    <col min="6146" max="6146" width="10.75" customWidth="1"/>
    <col min="6147" max="6147" width="26.375" customWidth="1"/>
    <col min="6148" max="6148" width="14" customWidth="1"/>
    <col min="6149" max="6149" width="8.5" customWidth="1"/>
    <col min="6150" max="6150" width="14.5" customWidth="1"/>
    <col min="6151" max="6151" width="14.625" customWidth="1"/>
    <col min="6152" max="6152" width="15.25" customWidth="1"/>
    <col min="6153" max="6153" width="10.25" customWidth="1"/>
    <col min="6156" max="6156" width="14.5" customWidth="1"/>
    <col min="6157" max="6157" width="12.25" customWidth="1"/>
    <col min="6158" max="6158" width="13.875" customWidth="1"/>
    <col min="6402" max="6402" width="10.75" customWidth="1"/>
    <col min="6403" max="6403" width="26.375" customWidth="1"/>
    <col min="6404" max="6404" width="14" customWidth="1"/>
    <col min="6405" max="6405" width="8.5" customWidth="1"/>
    <col min="6406" max="6406" width="14.5" customWidth="1"/>
    <col min="6407" max="6407" width="14.625" customWidth="1"/>
    <col min="6408" max="6408" width="15.25" customWidth="1"/>
    <col min="6409" max="6409" width="10.25" customWidth="1"/>
    <col min="6412" max="6412" width="14.5" customWidth="1"/>
    <col min="6413" max="6413" width="12.25" customWidth="1"/>
    <col min="6414" max="6414" width="13.875" customWidth="1"/>
    <col min="6658" max="6658" width="10.75" customWidth="1"/>
    <col min="6659" max="6659" width="26.375" customWidth="1"/>
    <col min="6660" max="6660" width="14" customWidth="1"/>
    <col min="6661" max="6661" width="8.5" customWidth="1"/>
    <col min="6662" max="6662" width="14.5" customWidth="1"/>
    <col min="6663" max="6663" width="14.625" customWidth="1"/>
    <col min="6664" max="6664" width="15.25" customWidth="1"/>
    <col min="6665" max="6665" width="10.25" customWidth="1"/>
    <col min="6668" max="6668" width="14.5" customWidth="1"/>
    <col min="6669" max="6669" width="12.25" customWidth="1"/>
    <col min="6670" max="6670" width="13.875" customWidth="1"/>
    <col min="6914" max="6914" width="10.75" customWidth="1"/>
    <col min="6915" max="6915" width="26.375" customWidth="1"/>
    <col min="6916" max="6916" width="14" customWidth="1"/>
    <col min="6917" max="6917" width="8.5" customWidth="1"/>
    <col min="6918" max="6918" width="14.5" customWidth="1"/>
    <col min="6919" max="6919" width="14.625" customWidth="1"/>
    <col min="6920" max="6920" width="15.25" customWidth="1"/>
    <col min="6921" max="6921" width="10.25" customWidth="1"/>
    <col min="6924" max="6924" width="14.5" customWidth="1"/>
    <col min="6925" max="6925" width="12.25" customWidth="1"/>
    <col min="6926" max="6926" width="13.875" customWidth="1"/>
    <col min="7170" max="7170" width="10.75" customWidth="1"/>
    <col min="7171" max="7171" width="26.375" customWidth="1"/>
    <col min="7172" max="7172" width="14" customWidth="1"/>
    <col min="7173" max="7173" width="8.5" customWidth="1"/>
    <col min="7174" max="7174" width="14.5" customWidth="1"/>
    <col min="7175" max="7175" width="14.625" customWidth="1"/>
    <col min="7176" max="7176" width="15.25" customWidth="1"/>
    <col min="7177" max="7177" width="10.25" customWidth="1"/>
    <col min="7180" max="7180" width="14.5" customWidth="1"/>
    <col min="7181" max="7181" width="12.25" customWidth="1"/>
    <col min="7182" max="7182" width="13.875" customWidth="1"/>
    <col min="7426" max="7426" width="10.75" customWidth="1"/>
    <col min="7427" max="7427" width="26.375" customWidth="1"/>
    <col min="7428" max="7428" width="14" customWidth="1"/>
    <col min="7429" max="7429" width="8.5" customWidth="1"/>
    <col min="7430" max="7430" width="14.5" customWidth="1"/>
    <col min="7431" max="7431" width="14.625" customWidth="1"/>
    <col min="7432" max="7432" width="15.25" customWidth="1"/>
    <col min="7433" max="7433" width="10.25" customWidth="1"/>
    <col min="7436" max="7436" width="14.5" customWidth="1"/>
    <col min="7437" max="7437" width="12.25" customWidth="1"/>
    <col min="7438" max="7438" width="13.875" customWidth="1"/>
    <col min="7682" max="7682" width="10.75" customWidth="1"/>
    <col min="7683" max="7683" width="26.375" customWidth="1"/>
    <col min="7684" max="7684" width="14" customWidth="1"/>
    <col min="7685" max="7685" width="8.5" customWidth="1"/>
    <col min="7686" max="7686" width="14.5" customWidth="1"/>
    <col min="7687" max="7687" width="14.625" customWidth="1"/>
    <col min="7688" max="7688" width="15.25" customWidth="1"/>
    <col min="7689" max="7689" width="10.25" customWidth="1"/>
    <col min="7692" max="7692" width="14.5" customWidth="1"/>
    <col min="7693" max="7693" width="12.25" customWidth="1"/>
    <col min="7694" max="7694" width="13.875" customWidth="1"/>
    <col min="7938" max="7938" width="10.75" customWidth="1"/>
    <col min="7939" max="7939" width="26.375" customWidth="1"/>
    <col min="7940" max="7940" width="14" customWidth="1"/>
    <col min="7941" max="7941" width="8.5" customWidth="1"/>
    <col min="7942" max="7942" width="14.5" customWidth="1"/>
    <col min="7943" max="7943" width="14.625" customWidth="1"/>
    <col min="7944" max="7944" width="15.25" customWidth="1"/>
    <col min="7945" max="7945" width="10.25" customWidth="1"/>
    <col min="7948" max="7948" width="14.5" customWidth="1"/>
    <col min="7949" max="7949" width="12.25" customWidth="1"/>
    <col min="7950" max="7950" width="13.875" customWidth="1"/>
    <col min="8194" max="8194" width="10.75" customWidth="1"/>
    <col min="8195" max="8195" width="26.375" customWidth="1"/>
    <col min="8196" max="8196" width="14" customWidth="1"/>
    <col min="8197" max="8197" width="8.5" customWidth="1"/>
    <col min="8198" max="8198" width="14.5" customWidth="1"/>
    <col min="8199" max="8199" width="14.625" customWidth="1"/>
    <col min="8200" max="8200" width="15.25" customWidth="1"/>
    <col min="8201" max="8201" width="10.25" customWidth="1"/>
    <col min="8204" max="8204" width="14.5" customWidth="1"/>
    <col min="8205" max="8205" width="12.25" customWidth="1"/>
    <col min="8206" max="8206" width="13.875" customWidth="1"/>
    <col min="8450" max="8450" width="10.75" customWidth="1"/>
    <col min="8451" max="8451" width="26.375" customWidth="1"/>
    <col min="8452" max="8452" width="14" customWidth="1"/>
    <col min="8453" max="8453" width="8.5" customWidth="1"/>
    <col min="8454" max="8454" width="14.5" customWidth="1"/>
    <col min="8455" max="8455" width="14.625" customWidth="1"/>
    <col min="8456" max="8456" width="15.25" customWidth="1"/>
    <col min="8457" max="8457" width="10.25" customWidth="1"/>
    <col min="8460" max="8460" width="14.5" customWidth="1"/>
    <col min="8461" max="8461" width="12.25" customWidth="1"/>
    <col min="8462" max="8462" width="13.875" customWidth="1"/>
    <col min="8706" max="8706" width="10.75" customWidth="1"/>
    <col min="8707" max="8707" width="26.375" customWidth="1"/>
    <col min="8708" max="8708" width="14" customWidth="1"/>
    <col min="8709" max="8709" width="8.5" customWidth="1"/>
    <col min="8710" max="8710" width="14.5" customWidth="1"/>
    <col min="8711" max="8711" width="14.625" customWidth="1"/>
    <col min="8712" max="8712" width="15.25" customWidth="1"/>
    <col min="8713" max="8713" width="10.25" customWidth="1"/>
    <col min="8716" max="8716" width="14.5" customWidth="1"/>
    <col min="8717" max="8717" width="12.25" customWidth="1"/>
    <col min="8718" max="8718" width="13.875" customWidth="1"/>
    <col min="8962" max="8962" width="10.75" customWidth="1"/>
    <col min="8963" max="8963" width="26.375" customWidth="1"/>
    <col min="8964" max="8964" width="14" customWidth="1"/>
    <col min="8965" max="8965" width="8.5" customWidth="1"/>
    <col min="8966" max="8966" width="14.5" customWidth="1"/>
    <col min="8967" max="8967" width="14.625" customWidth="1"/>
    <col min="8968" max="8968" width="15.25" customWidth="1"/>
    <col min="8969" max="8969" width="10.25" customWidth="1"/>
    <col min="8972" max="8972" width="14.5" customWidth="1"/>
    <col min="8973" max="8973" width="12.25" customWidth="1"/>
    <col min="8974" max="8974" width="13.875" customWidth="1"/>
    <col min="9218" max="9218" width="10.75" customWidth="1"/>
    <col min="9219" max="9219" width="26.375" customWidth="1"/>
    <col min="9220" max="9220" width="14" customWidth="1"/>
    <col min="9221" max="9221" width="8.5" customWidth="1"/>
    <col min="9222" max="9222" width="14.5" customWidth="1"/>
    <col min="9223" max="9223" width="14.625" customWidth="1"/>
    <col min="9224" max="9224" width="15.25" customWidth="1"/>
    <col min="9225" max="9225" width="10.25" customWidth="1"/>
    <col min="9228" max="9228" width="14.5" customWidth="1"/>
    <col min="9229" max="9229" width="12.25" customWidth="1"/>
    <col min="9230" max="9230" width="13.875" customWidth="1"/>
    <col min="9474" max="9474" width="10.75" customWidth="1"/>
    <col min="9475" max="9475" width="26.375" customWidth="1"/>
    <col min="9476" max="9476" width="14" customWidth="1"/>
    <col min="9477" max="9477" width="8.5" customWidth="1"/>
    <col min="9478" max="9478" width="14.5" customWidth="1"/>
    <col min="9479" max="9479" width="14.625" customWidth="1"/>
    <col min="9480" max="9480" width="15.25" customWidth="1"/>
    <col min="9481" max="9481" width="10.25" customWidth="1"/>
    <col min="9484" max="9484" width="14.5" customWidth="1"/>
    <col min="9485" max="9485" width="12.25" customWidth="1"/>
    <col min="9486" max="9486" width="13.875" customWidth="1"/>
    <col min="9730" max="9730" width="10.75" customWidth="1"/>
    <col min="9731" max="9731" width="26.375" customWidth="1"/>
    <col min="9732" max="9732" width="14" customWidth="1"/>
    <col min="9733" max="9733" width="8.5" customWidth="1"/>
    <col min="9734" max="9734" width="14.5" customWidth="1"/>
    <col min="9735" max="9735" width="14.625" customWidth="1"/>
    <col min="9736" max="9736" width="15.25" customWidth="1"/>
    <col min="9737" max="9737" width="10.25" customWidth="1"/>
    <col min="9740" max="9740" width="14.5" customWidth="1"/>
    <col min="9741" max="9741" width="12.25" customWidth="1"/>
    <col min="9742" max="9742" width="13.875" customWidth="1"/>
    <col min="9986" max="9986" width="10.75" customWidth="1"/>
    <col min="9987" max="9987" width="26.375" customWidth="1"/>
    <col min="9988" max="9988" width="14" customWidth="1"/>
    <col min="9989" max="9989" width="8.5" customWidth="1"/>
    <col min="9990" max="9990" width="14.5" customWidth="1"/>
    <col min="9991" max="9991" width="14.625" customWidth="1"/>
    <col min="9992" max="9992" width="15.25" customWidth="1"/>
    <col min="9993" max="9993" width="10.25" customWidth="1"/>
    <col min="9996" max="9996" width="14.5" customWidth="1"/>
    <col min="9997" max="9997" width="12.25" customWidth="1"/>
    <col min="9998" max="9998" width="13.875" customWidth="1"/>
    <col min="10242" max="10242" width="10.75" customWidth="1"/>
    <col min="10243" max="10243" width="26.375" customWidth="1"/>
    <col min="10244" max="10244" width="14" customWidth="1"/>
    <col min="10245" max="10245" width="8.5" customWidth="1"/>
    <col min="10246" max="10246" width="14.5" customWidth="1"/>
    <col min="10247" max="10247" width="14.625" customWidth="1"/>
    <col min="10248" max="10248" width="15.25" customWidth="1"/>
    <col min="10249" max="10249" width="10.25" customWidth="1"/>
    <col min="10252" max="10252" width="14.5" customWidth="1"/>
    <col min="10253" max="10253" width="12.25" customWidth="1"/>
    <col min="10254" max="10254" width="13.875" customWidth="1"/>
    <col min="10498" max="10498" width="10.75" customWidth="1"/>
    <col min="10499" max="10499" width="26.375" customWidth="1"/>
    <col min="10500" max="10500" width="14" customWidth="1"/>
    <col min="10501" max="10501" width="8.5" customWidth="1"/>
    <col min="10502" max="10502" width="14.5" customWidth="1"/>
    <col min="10503" max="10503" width="14.625" customWidth="1"/>
    <col min="10504" max="10504" width="15.25" customWidth="1"/>
    <col min="10505" max="10505" width="10.25" customWidth="1"/>
    <col min="10508" max="10508" width="14.5" customWidth="1"/>
    <col min="10509" max="10509" width="12.25" customWidth="1"/>
    <col min="10510" max="10510" width="13.875" customWidth="1"/>
    <col min="10754" max="10754" width="10.75" customWidth="1"/>
    <col min="10755" max="10755" width="26.375" customWidth="1"/>
    <col min="10756" max="10756" width="14" customWidth="1"/>
    <col min="10757" max="10757" width="8.5" customWidth="1"/>
    <col min="10758" max="10758" width="14.5" customWidth="1"/>
    <col min="10759" max="10759" width="14.625" customWidth="1"/>
    <col min="10760" max="10760" width="15.25" customWidth="1"/>
    <col min="10761" max="10761" width="10.25" customWidth="1"/>
    <col min="10764" max="10764" width="14.5" customWidth="1"/>
    <col min="10765" max="10765" width="12.25" customWidth="1"/>
    <col min="10766" max="10766" width="13.875" customWidth="1"/>
    <col min="11010" max="11010" width="10.75" customWidth="1"/>
    <col min="11011" max="11011" width="26.375" customWidth="1"/>
    <col min="11012" max="11012" width="14" customWidth="1"/>
    <col min="11013" max="11013" width="8.5" customWidth="1"/>
    <col min="11014" max="11014" width="14.5" customWidth="1"/>
    <col min="11015" max="11015" width="14.625" customWidth="1"/>
    <col min="11016" max="11016" width="15.25" customWidth="1"/>
    <col min="11017" max="11017" width="10.25" customWidth="1"/>
    <col min="11020" max="11020" width="14.5" customWidth="1"/>
    <col min="11021" max="11021" width="12.25" customWidth="1"/>
    <col min="11022" max="11022" width="13.875" customWidth="1"/>
    <col min="11266" max="11266" width="10.75" customWidth="1"/>
    <col min="11267" max="11267" width="26.375" customWidth="1"/>
    <col min="11268" max="11268" width="14" customWidth="1"/>
    <col min="11269" max="11269" width="8.5" customWidth="1"/>
    <col min="11270" max="11270" width="14.5" customWidth="1"/>
    <col min="11271" max="11271" width="14.625" customWidth="1"/>
    <col min="11272" max="11272" width="15.25" customWidth="1"/>
    <col min="11273" max="11273" width="10.25" customWidth="1"/>
    <col min="11276" max="11276" width="14.5" customWidth="1"/>
    <col min="11277" max="11277" width="12.25" customWidth="1"/>
    <col min="11278" max="11278" width="13.875" customWidth="1"/>
    <col min="11522" max="11522" width="10.75" customWidth="1"/>
    <col min="11523" max="11523" width="26.375" customWidth="1"/>
    <col min="11524" max="11524" width="14" customWidth="1"/>
    <col min="11525" max="11525" width="8.5" customWidth="1"/>
    <col min="11526" max="11526" width="14.5" customWidth="1"/>
    <col min="11527" max="11527" width="14.625" customWidth="1"/>
    <col min="11528" max="11528" width="15.25" customWidth="1"/>
    <col min="11529" max="11529" width="10.25" customWidth="1"/>
    <col min="11532" max="11532" width="14.5" customWidth="1"/>
    <col min="11533" max="11533" width="12.25" customWidth="1"/>
    <col min="11534" max="11534" width="13.875" customWidth="1"/>
    <col min="11778" max="11778" width="10.75" customWidth="1"/>
    <col min="11779" max="11779" width="26.375" customWidth="1"/>
    <col min="11780" max="11780" width="14" customWidth="1"/>
    <col min="11781" max="11781" width="8.5" customWidth="1"/>
    <col min="11782" max="11782" width="14.5" customWidth="1"/>
    <col min="11783" max="11783" width="14.625" customWidth="1"/>
    <col min="11784" max="11784" width="15.25" customWidth="1"/>
    <col min="11785" max="11785" width="10.25" customWidth="1"/>
    <col min="11788" max="11788" width="14.5" customWidth="1"/>
    <col min="11789" max="11789" width="12.25" customWidth="1"/>
    <col min="11790" max="11790" width="13.875" customWidth="1"/>
    <col min="12034" max="12034" width="10.75" customWidth="1"/>
    <col min="12035" max="12035" width="26.375" customWidth="1"/>
    <col min="12036" max="12036" width="14" customWidth="1"/>
    <col min="12037" max="12037" width="8.5" customWidth="1"/>
    <col min="12038" max="12038" width="14.5" customWidth="1"/>
    <col min="12039" max="12039" width="14.625" customWidth="1"/>
    <col min="12040" max="12040" width="15.25" customWidth="1"/>
    <col min="12041" max="12041" width="10.25" customWidth="1"/>
    <col min="12044" max="12044" width="14.5" customWidth="1"/>
    <col min="12045" max="12045" width="12.25" customWidth="1"/>
    <col min="12046" max="12046" width="13.875" customWidth="1"/>
    <col min="12290" max="12290" width="10.75" customWidth="1"/>
    <col min="12291" max="12291" width="26.375" customWidth="1"/>
    <col min="12292" max="12292" width="14" customWidth="1"/>
    <col min="12293" max="12293" width="8.5" customWidth="1"/>
    <col min="12294" max="12294" width="14.5" customWidth="1"/>
    <col min="12295" max="12295" width="14.625" customWidth="1"/>
    <col min="12296" max="12296" width="15.25" customWidth="1"/>
    <col min="12297" max="12297" width="10.25" customWidth="1"/>
    <col min="12300" max="12300" width="14.5" customWidth="1"/>
    <col min="12301" max="12301" width="12.25" customWidth="1"/>
    <col min="12302" max="12302" width="13.875" customWidth="1"/>
    <col min="12546" max="12546" width="10.75" customWidth="1"/>
    <col min="12547" max="12547" width="26.375" customWidth="1"/>
    <col min="12548" max="12548" width="14" customWidth="1"/>
    <col min="12549" max="12549" width="8.5" customWidth="1"/>
    <col min="12550" max="12550" width="14.5" customWidth="1"/>
    <col min="12551" max="12551" width="14.625" customWidth="1"/>
    <col min="12552" max="12552" width="15.25" customWidth="1"/>
    <col min="12553" max="12553" width="10.25" customWidth="1"/>
    <col min="12556" max="12556" width="14.5" customWidth="1"/>
    <col min="12557" max="12557" width="12.25" customWidth="1"/>
    <col min="12558" max="12558" width="13.875" customWidth="1"/>
    <col min="12802" max="12802" width="10.75" customWidth="1"/>
    <col min="12803" max="12803" width="26.375" customWidth="1"/>
    <col min="12804" max="12804" width="14" customWidth="1"/>
    <col min="12805" max="12805" width="8.5" customWidth="1"/>
    <col min="12806" max="12806" width="14.5" customWidth="1"/>
    <col min="12807" max="12807" width="14.625" customWidth="1"/>
    <col min="12808" max="12808" width="15.25" customWidth="1"/>
    <col min="12809" max="12809" width="10.25" customWidth="1"/>
    <col min="12812" max="12812" width="14.5" customWidth="1"/>
    <col min="12813" max="12813" width="12.25" customWidth="1"/>
    <col min="12814" max="12814" width="13.875" customWidth="1"/>
    <col min="13058" max="13058" width="10.75" customWidth="1"/>
    <col min="13059" max="13059" width="26.375" customWidth="1"/>
    <col min="13060" max="13060" width="14" customWidth="1"/>
    <col min="13061" max="13061" width="8.5" customWidth="1"/>
    <col min="13062" max="13062" width="14.5" customWidth="1"/>
    <col min="13063" max="13063" width="14.625" customWidth="1"/>
    <col min="13064" max="13064" width="15.25" customWidth="1"/>
    <col min="13065" max="13065" width="10.25" customWidth="1"/>
    <col min="13068" max="13068" width="14.5" customWidth="1"/>
    <col min="13069" max="13069" width="12.25" customWidth="1"/>
    <col min="13070" max="13070" width="13.875" customWidth="1"/>
    <col min="13314" max="13314" width="10.75" customWidth="1"/>
    <col min="13315" max="13315" width="26.375" customWidth="1"/>
    <col min="13316" max="13316" width="14" customWidth="1"/>
    <col min="13317" max="13317" width="8.5" customWidth="1"/>
    <col min="13318" max="13318" width="14.5" customWidth="1"/>
    <col min="13319" max="13319" width="14.625" customWidth="1"/>
    <col min="13320" max="13320" width="15.25" customWidth="1"/>
    <col min="13321" max="13321" width="10.25" customWidth="1"/>
    <col min="13324" max="13324" width="14.5" customWidth="1"/>
    <col min="13325" max="13325" width="12.25" customWidth="1"/>
    <col min="13326" max="13326" width="13.875" customWidth="1"/>
    <col min="13570" max="13570" width="10.75" customWidth="1"/>
    <col min="13571" max="13571" width="26.375" customWidth="1"/>
    <col min="13572" max="13572" width="14" customWidth="1"/>
    <col min="13573" max="13573" width="8.5" customWidth="1"/>
    <col min="13574" max="13574" width="14.5" customWidth="1"/>
    <col min="13575" max="13575" width="14.625" customWidth="1"/>
    <col min="13576" max="13576" width="15.25" customWidth="1"/>
    <col min="13577" max="13577" width="10.25" customWidth="1"/>
    <col min="13580" max="13580" width="14.5" customWidth="1"/>
    <col min="13581" max="13581" width="12.25" customWidth="1"/>
    <col min="13582" max="13582" width="13.875" customWidth="1"/>
    <col min="13826" max="13826" width="10.75" customWidth="1"/>
    <col min="13827" max="13827" width="26.375" customWidth="1"/>
    <col min="13828" max="13828" width="14" customWidth="1"/>
    <col min="13829" max="13829" width="8.5" customWidth="1"/>
    <col min="13830" max="13830" width="14.5" customWidth="1"/>
    <col min="13831" max="13831" width="14.625" customWidth="1"/>
    <col min="13832" max="13832" width="15.25" customWidth="1"/>
    <col min="13833" max="13833" width="10.25" customWidth="1"/>
    <col min="13836" max="13836" width="14.5" customWidth="1"/>
    <col min="13837" max="13837" width="12.25" customWidth="1"/>
    <col min="13838" max="13838" width="13.875" customWidth="1"/>
    <col min="14082" max="14082" width="10.75" customWidth="1"/>
    <col min="14083" max="14083" width="26.375" customWidth="1"/>
    <col min="14084" max="14084" width="14" customWidth="1"/>
    <col min="14085" max="14085" width="8.5" customWidth="1"/>
    <col min="14086" max="14086" width="14.5" customWidth="1"/>
    <col min="14087" max="14087" width="14.625" customWidth="1"/>
    <col min="14088" max="14088" width="15.25" customWidth="1"/>
    <col min="14089" max="14089" width="10.25" customWidth="1"/>
    <col min="14092" max="14092" width="14.5" customWidth="1"/>
    <col min="14093" max="14093" width="12.25" customWidth="1"/>
    <col min="14094" max="14094" width="13.875" customWidth="1"/>
    <col min="14338" max="14338" width="10.75" customWidth="1"/>
    <col min="14339" max="14339" width="26.375" customWidth="1"/>
    <col min="14340" max="14340" width="14" customWidth="1"/>
    <col min="14341" max="14341" width="8.5" customWidth="1"/>
    <col min="14342" max="14342" width="14.5" customWidth="1"/>
    <col min="14343" max="14343" width="14.625" customWidth="1"/>
    <col min="14344" max="14344" width="15.25" customWidth="1"/>
    <col min="14345" max="14345" width="10.25" customWidth="1"/>
    <col min="14348" max="14348" width="14.5" customWidth="1"/>
    <col min="14349" max="14349" width="12.25" customWidth="1"/>
    <col min="14350" max="14350" width="13.875" customWidth="1"/>
    <col min="14594" max="14594" width="10.75" customWidth="1"/>
    <col min="14595" max="14595" width="26.375" customWidth="1"/>
    <col min="14596" max="14596" width="14" customWidth="1"/>
    <col min="14597" max="14597" width="8.5" customWidth="1"/>
    <col min="14598" max="14598" width="14.5" customWidth="1"/>
    <col min="14599" max="14599" width="14.625" customWidth="1"/>
    <col min="14600" max="14600" width="15.25" customWidth="1"/>
    <col min="14601" max="14601" width="10.25" customWidth="1"/>
    <col min="14604" max="14604" width="14.5" customWidth="1"/>
    <col min="14605" max="14605" width="12.25" customWidth="1"/>
    <col min="14606" max="14606" width="13.875" customWidth="1"/>
    <col min="14850" max="14850" width="10.75" customWidth="1"/>
    <col min="14851" max="14851" width="26.375" customWidth="1"/>
    <col min="14852" max="14852" width="14" customWidth="1"/>
    <col min="14853" max="14853" width="8.5" customWidth="1"/>
    <col min="14854" max="14854" width="14.5" customWidth="1"/>
    <col min="14855" max="14855" width="14.625" customWidth="1"/>
    <col min="14856" max="14856" width="15.25" customWidth="1"/>
    <col min="14857" max="14857" width="10.25" customWidth="1"/>
    <col min="14860" max="14860" width="14.5" customWidth="1"/>
    <col min="14861" max="14861" width="12.25" customWidth="1"/>
    <col min="14862" max="14862" width="13.875" customWidth="1"/>
    <col min="15106" max="15106" width="10.75" customWidth="1"/>
    <col min="15107" max="15107" width="26.375" customWidth="1"/>
    <col min="15108" max="15108" width="14" customWidth="1"/>
    <col min="15109" max="15109" width="8.5" customWidth="1"/>
    <col min="15110" max="15110" width="14.5" customWidth="1"/>
    <col min="15111" max="15111" width="14.625" customWidth="1"/>
    <col min="15112" max="15112" width="15.25" customWidth="1"/>
    <col min="15113" max="15113" width="10.25" customWidth="1"/>
    <col min="15116" max="15116" width="14.5" customWidth="1"/>
    <col min="15117" max="15117" width="12.25" customWidth="1"/>
    <col min="15118" max="15118" width="13.875" customWidth="1"/>
    <col min="15362" max="15362" width="10.75" customWidth="1"/>
    <col min="15363" max="15363" width="26.375" customWidth="1"/>
    <col min="15364" max="15364" width="14" customWidth="1"/>
    <col min="15365" max="15365" width="8.5" customWidth="1"/>
    <col min="15366" max="15366" width="14.5" customWidth="1"/>
    <col min="15367" max="15367" width="14.625" customWidth="1"/>
    <col min="15368" max="15368" width="15.25" customWidth="1"/>
    <col min="15369" max="15369" width="10.25" customWidth="1"/>
    <col min="15372" max="15372" width="14.5" customWidth="1"/>
    <col min="15373" max="15373" width="12.25" customWidth="1"/>
    <col min="15374" max="15374" width="13.875" customWidth="1"/>
    <col min="15618" max="15618" width="10.75" customWidth="1"/>
    <col min="15619" max="15619" width="26.375" customWidth="1"/>
    <col min="15620" max="15620" width="14" customWidth="1"/>
    <col min="15621" max="15621" width="8.5" customWidth="1"/>
    <col min="15622" max="15622" width="14.5" customWidth="1"/>
    <col min="15623" max="15623" width="14.625" customWidth="1"/>
    <col min="15624" max="15624" width="15.25" customWidth="1"/>
    <col min="15625" max="15625" width="10.25" customWidth="1"/>
    <col min="15628" max="15628" width="14.5" customWidth="1"/>
    <col min="15629" max="15629" width="12.25" customWidth="1"/>
    <col min="15630" max="15630" width="13.875" customWidth="1"/>
    <col min="15874" max="15874" width="10.75" customWidth="1"/>
    <col min="15875" max="15875" width="26.375" customWidth="1"/>
    <col min="15876" max="15876" width="14" customWidth="1"/>
    <col min="15877" max="15877" width="8.5" customWidth="1"/>
    <col min="15878" max="15878" width="14.5" customWidth="1"/>
    <col min="15879" max="15879" width="14.625" customWidth="1"/>
    <col min="15880" max="15880" width="15.25" customWidth="1"/>
    <col min="15881" max="15881" width="10.25" customWidth="1"/>
    <col min="15884" max="15884" width="14.5" customWidth="1"/>
    <col min="15885" max="15885" width="12.25" customWidth="1"/>
    <col min="15886" max="15886" width="13.875" customWidth="1"/>
    <col min="16130" max="16130" width="10.75" customWidth="1"/>
    <col min="16131" max="16131" width="26.375" customWidth="1"/>
    <col min="16132" max="16132" width="14" customWidth="1"/>
    <col min="16133" max="16133" width="8.5" customWidth="1"/>
    <col min="16134" max="16134" width="14.5" customWidth="1"/>
    <col min="16135" max="16135" width="14.625" customWidth="1"/>
    <col min="16136" max="16136" width="15.25" customWidth="1"/>
    <col min="16137" max="16137" width="10.25" customWidth="1"/>
    <col min="16140" max="16140" width="14.5" customWidth="1"/>
    <col min="16141" max="16141" width="12.25" customWidth="1"/>
    <col min="16142" max="16142" width="13.875" customWidth="1"/>
  </cols>
  <sheetData>
    <row r="1" spans="1:14" s="132" customFormat="1" ht="16.5" customHeight="1" x14ac:dyDescent="0.35">
      <c r="A1" s="336" t="s">
        <v>39</v>
      </c>
      <c r="B1" s="336"/>
      <c r="C1" s="336"/>
      <c r="D1" s="336"/>
      <c r="E1" s="336"/>
      <c r="F1" s="336"/>
      <c r="G1" s="336"/>
      <c r="H1" s="336"/>
      <c r="I1" s="336"/>
    </row>
    <row r="2" spans="1:14" s="132" customFormat="1" ht="16.5" customHeight="1" x14ac:dyDescent="0.35">
      <c r="A2" s="336" t="s">
        <v>40</v>
      </c>
      <c r="B2" s="336"/>
      <c r="C2" s="336"/>
      <c r="D2" s="336"/>
      <c r="E2" s="336"/>
      <c r="F2" s="336"/>
      <c r="G2" s="336"/>
      <c r="H2" s="336"/>
      <c r="I2" s="336"/>
    </row>
    <row r="3" spans="1:14" s="132" customFormat="1" ht="16.5" customHeight="1" x14ac:dyDescent="0.35">
      <c r="A3" s="336" t="s">
        <v>180</v>
      </c>
      <c r="B3" s="336"/>
      <c r="C3" s="336"/>
      <c r="D3" s="336"/>
      <c r="E3" s="336"/>
      <c r="F3" s="336"/>
      <c r="G3" s="336"/>
      <c r="H3" s="336"/>
      <c r="I3" s="336"/>
    </row>
    <row r="4" spans="1:14" s="123" customFormat="1" ht="40.5" customHeight="1" x14ac:dyDescent="0.35">
      <c r="A4" s="102" t="s">
        <v>19</v>
      </c>
      <c r="B4" s="103" t="s">
        <v>41</v>
      </c>
      <c r="C4" s="102" t="s">
        <v>6</v>
      </c>
      <c r="D4" s="104" t="s">
        <v>42</v>
      </c>
      <c r="E4" s="129" t="s">
        <v>43</v>
      </c>
      <c r="F4" s="104" t="s">
        <v>44</v>
      </c>
      <c r="G4" s="104" t="s">
        <v>45</v>
      </c>
      <c r="H4" s="104" t="s">
        <v>46</v>
      </c>
      <c r="I4" s="104" t="s">
        <v>47</v>
      </c>
    </row>
    <row r="5" spans="1:14" s="131" customFormat="1" ht="17.25" customHeight="1" x14ac:dyDescent="0.35">
      <c r="A5" s="106">
        <v>1</v>
      </c>
      <c r="B5" s="185" t="s">
        <v>61</v>
      </c>
      <c r="C5" s="186" t="s">
        <v>26</v>
      </c>
      <c r="D5" s="107">
        <v>555960</v>
      </c>
      <c r="E5" s="187" t="s">
        <v>36</v>
      </c>
      <c r="F5" s="107">
        <v>63876805</v>
      </c>
      <c r="G5" s="108">
        <v>3193840</v>
      </c>
      <c r="H5" s="108">
        <v>0</v>
      </c>
      <c r="I5" s="109"/>
      <c r="L5" s="188"/>
      <c r="M5" s="188"/>
      <c r="N5" s="188"/>
    </row>
    <row r="6" spans="1:14" s="132" customFormat="1" ht="17.25" customHeight="1" x14ac:dyDescent="0.35">
      <c r="A6" s="106">
        <v>2</v>
      </c>
      <c r="B6" s="185">
        <v>27160000</v>
      </c>
      <c r="C6" s="189" t="s">
        <v>49</v>
      </c>
      <c r="D6" s="190">
        <v>2</v>
      </c>
      <c r="E6" s="191" t="s">
        <v>50</v>
      </c>
      <c r="F6" s="190">
        <v>54252814</v>
      </c>
      <c r="G6" s="108">
        <v>0</v>
      </c>
      <c r="H6" s="108">
        <v>3797697</v>
      </c>
      <c r="I6" s="109"/>
      <c r="L6" s="192"/>
      <c r="N6" s="192"/>
    </row>
    <row r="7" spans="1:14" s="132" customFormat="1" ht="17.25" customHeight="1" x14ac:dyDescent="0.35">
      <c r="A7" s="106">
        <v>3</v>
      </c>
      <c r="B7" s="185" t="s">
        <v>63</v>
      </c>
      <c r="C7" s="193" t="s">
        <v>64</v>
      </c>
      <c r="D7" s="194">
        <v>25971000</v>
      </c>
      <c r="E7" s="195" t="s">
        <v>36</v>
      </c>
      <c r="F7" s="194">
        <v>37857359</v>
      </c>
      <c r="G7" s="108">
        <v>0</v>
      </c>
      <c r="H7" s="108">
        <v>0</v>
      </c>
      <c r="I7" s="109"/>
      <c r="L7" s="192"/>
    </row>
    <row r="8" spans="1:14" s="132" customFormat="1" ht="17.25" customHeight="1" x14ac:dyDescent="0.35">
      <c r="A8" s="106">
        <v>4</v>
      </c>
      <c r="B8" s="185" t="s">
        <v>51</v>
      </c>
      <c r="C8" s="193" t="s">
        <v>52</v>
      </c>
      <c r="D8" s="196">
        <v>2322500</v>
      </c>
      <c r="E8" s="197" t="s">
        <v>36</v>
      </c>
      <c r="F8" s="196">
        <v>36218144</v>
      </c>
      <c r="G8" s="108">
        <v>0</v>
      </c>
      <c r="H8" s="108">
        <v>0</v>
      </c>
      <c r="I8" s="109"/>
      <c r="L8" s="192"/>
    </row>
    <row r="9" spans="1:14" s="132" customFormat="1" ht="17.25" customHeight="1" x14ac:dyDescent="0.35">
      <c r="A9" s="110">
        <v>5</v>
      </c>
      <c r="B9" s="185" t="s">
        <v>53</v>
      </c>
      <c r="C9" s="198" t="s">
        <v>54</v>
      </c>
      <c r="D9" s="199">
        <v>2040900</v>
      </c>
      <c r="E9" s="200" t="s">
        <v>36</v>
      </c>
      <c r="F9" s="199">
        <v>31237248</v>
      </c>
      <c r="G9" s="108">
        <v>0</v>
      </c>
      <c r="H9" s="108">
        <v>0</v>
      </c>
      <c r="I9" s="109"/>
      <c r="L9" s="192"/>
    </row>
    <row r="10" spans="1:14" s="132" customFormat="1" ht="17.25" customHeight="1" x14ac:dyDescent="0.35">
      <c r="A10" s="106">
        <v>6</v>
      </c>
      <c r="B10" s="185" t="s">
        <v>68</v>
      </c>
      <c r="C10" s="201" t="s">
        <v>69</v>
      </c>
      <c r="D10" s="202">
        <v>4113000</v>
      </c>
      <c r="E10" s="203" t="s">
        <v>36</v>
      </c>
      <c r="F10" s="202">
        <v>21641061</v>
      </c>
      <c r="G10" s="108">
        <v>0</v>
      </c>
      <c r="H10" s="108">
        <v>0</v>
      </c>
      <c r="I10" s="109"/>
      <c r="L10" s="192"/>
    </row>
    <row r="11" spans="1:14" s="132" customFormat="1" ht="17.25" customHeight="1" x14ac:dyDescent="0.35">
      <c r="A11" s="110">
        <v>7</v>
      </c>
      <c r="B11" s="185">
        <v>90318090</v>
      </c>
      <c r="C11" s="204" t="s">
        <v>181</v>
      </c>
      <c r="D11" s="205">
        <v>29</v>
      </c>
      <c r="E11" s="206" t="s">
        <v>35</v>
      </c>
      <c r="F11" s="205">
        <v>11724264</v>
      </c>
      <c r="G11" s="108">
        <v>0</v>
      </c>
      <c r="H11" s="108">
        <v>0</v>
      </c>
      <c r="I11" s="109" t="s">
        <v>62</v>
      </c>
      <c r="L11" s="192"/>
    </row>
    <row r="12" spans="1:14" s="132" customFormat="1" ht="17.25" customHeight="1" x14ac:dyDescent="0.35">
      <c r="A12" s="106">
        <v>8</v>
      </c>
      <c r="B12" s="185" t="s">
        <v>59</v>
      </c>
      <c r="C12" s="207" t="s">
        <v>60</v>
      </c>
      <c r="D12" s="208">
        <v>79510</v>
      </c>
      <c r="E12" s="209" t="s">
        <v>36</v>
      </c>
      <c r="F12" s="208">
        <v>7639044</v>
      </c>
      <c r="G12" s="108">
        <v>0</v>
      </c>
      <c r="H12" s="108">
        <v>0</v>
      </c>
      <c r="I12" s="109"/>
      <c r="L12" s="192"/>
    </row>
    <row r="13" spans="1:14" s="124" customFormat="1" ht="17.25" customHeight="1" x14ac:dyDescent="0.2">
      <c r="A13" s="110">
        <v>9</v>
      </c>
      <c r="B13" s="185" t="s">
        <v>57</v>
      </c>
      <c r="C13" s="210" t="s">
        <v>58</v>
      </c>
      <c r="D13" s="211">
        <v>499100</v>
      </c>
      <c r="E13" s="212" t="s">
        <v>35</v>
      </c>
      <c r="F13" s="211">
        <v>6965736</v>
      </c>
      <c r="G13" s="108">
        <v>0</v>
      </c>
      <c r="H13" s="108">
        <v>487601</v>
      </c>
      <c r="I13" s="109"/>
      <c r="L13" s="213"/>
      <c r="N13" s="213"/>
    </row>
    <row r="14" spans="1:14" s="132" customFormat="1" ht="17.25" customHeight="1" x14ac:dyDescent="0.35">
      <c r="A14" s="106">
        <v>10</v>
      </c>
      <c r="B14" s="185">
        <v>21011292</v>
      </c>
      <c r="C14" s="214" t="s">
        <v>56</v>
      </c>
      <c r="D14" s="215">
        <v>26940</v>
      </c>
      <c r="E14" s="216" t="s">
        <v>36</v>
      </c>
      <c r="F14" s="215">
        <v>6606563</v>
      </c>
      <c r="G14" s="108">
        <v>547304</v>
      </c>
      <c r="H14" s="108">
        <v>510774</v>
      </c>
      <c r="I14" s="109"/>
      <c r="L14" s="192"/>
      <c r="M14" s="192"/>
      <c r="N14" s="192"/>
    </row>
    <row r="15" spans="1:14" s="133" customFormat="1" ht="17.25" customHeight="1" x14ac:dyDescent="0.2">
      <c r="A15" s="110">
        <v>11</v>
      </c>
      <c r="B15" s="185">
        <v>85443014</v>
      </c>
      <c r="C15" s="217" t="s">
        <v>182</v>
      </c>
      <c r="D15" s="218">
        <v>2361</v>
      </c>
      <c r="E15" s="216" t="s">
        <v>36</v>
      </c>
      <c r="F15" s="218">
        <v>4637551</v>
      </c>
      <c r="G15" s="108">
        <v>0</v>
      </c>
      <c r="H15" s="108">
        <v>324629</v>
      </c>
      <c r="I15" s="109"/>
      <c r="L15" s="219"/>
      <c r="N15" s="219"/>
    </row>
    <row r="16" spans="1:14" s="132" customFormat="1" ht="17.25" customHeight="1" x14ac:dyDescent="0.35">
      <c r="A16" s="106">
        <v>12</v>
      </c>
      <c r="B16" s="185" t="s">
        <v>183</v>
      </c>
      <c r="C16" s="217" t="s">
        <v>184</v>
      </c>
      <c r="D16" s="220">
        <v>117400</v>
      </c>
      <c r="E16" s="216" t="s">
        <v>36</v>
      </c>
      <c r="F16" s="220">
        <v>4406635</v>
      </c>
      <c r="G16" s="108">
        <v>0</v>
      </c>
      <c r="H16" s="108">
        <v>0</v>
      </c>
      <c r="I16" s="109"/>
      <c r="L16" s="192"/>
    </row>
    <row r="17" spans="1:14" s="132" customFormat="1" ht="17.25" customHeight="1" x14ac:dyDescent="0.35">
      <c r="A17" s="110">
        <v>13</v>
      </c>
      <c r="B17" s="185">
        <v>21011110</v>
      </c>
      <c r="C17" s="221" t="s">
        <v>67</v>
      </c>
      <c r="D17" s="222">
        <v>12677</v>
      </c>
      <c r="E17" s="216" t="s">
        <v>36</v>
      </c>
      <c r="F17" s="222">
        <v>3751956</v>
      </c>
      <c r="G17" s="108">
        <v>0</v>
      </c>
      <c r="H17" s="108">
        <v>262636</v>
      </c>
      <c r="I17" s="109"/>
      <c r="L17" s="192"/>
      <c r="N17" s="192"/>
    </row>
    <row r="18" spans="1:14" s="132" customFormat="1" ht="17.25" customHeight="1" x14ac:dyDescent="0.35">
      <c r="A18" s="106">
        <v>14</v>
      </c>
      <c r="B18" s="185">
        <v>12024100</v>
      </c>
      <c r="C18" s="223" t="s">
        <v>66</v>
      </c>
      <c r="D18" s="224">
        <v>17140</v>
      </c>
      <c r="E18" s="216" t="s">
        <v>36</v>
      </c>
      <c r="F18" s="224">
        <v>3435384</v>
      </c>
      <c r="G18" s="108">
        <v>0</v>
      </c>
      <c r="H18" s="108">
        <v>0</v>
      </c>
      <c r="I18" s="109"/>
      <c r="L18" s="192"/>
    </row>
    <row r="19" spans="1:14" s="132" customFormat="1" ht="17.25" customHeight="1" x14ac:dyDescent="0.35">
      <c r="A19" s="110">
        <v>15</v>
      </c>
      <c r="B19" s="185">
        <v>85444299</v>
      </c>
      <c r="C19" s="225" t="s">
        <v>185</v>
      </c>
      <c r="D19" s="226">
        <v>3304</v>
      </c>
      <c r="E19" s="216" t="s">
        <v>36</v>
      </c>
      <c r="F19" s="226">
        <v>2863599</v>
      </c>
      <c r="G19" s="108">
        <v>0</v>
      </c>
      <c r="H19" s="108">
        <v>0</v>
      </c>
      <c r="I19" s="109"/>
      <c r="L19" s="192"/>
    </row>
    <row r="20" spans="1:14" s="132" customFormat="1" ht="17.25" customHeight="1" x14ac:dyDescent="0.35">
      <c r="A20" s="106">
        <v>16</v>
      </c>
      <c r="B20" s="185">
        <v>47079000</v>
      </c>
      <c r="C20" s="227" t="s">
        <v>71</v>
      </c>
      <c r="D20" s="228">
        <v>690000</v>
      </c>
      <c r="E20" s="229" t="s">
        <v>36</v>
      </c>
      <c r="F20" s="228">
        <v>1380000</v>
      </c>
      <c r="G20" s="108">
        <v>0</v>
      </c>
      <c r="H20" s="108">
        <v>96600</v>
      </c>
      <c r="I20" s="109" t="s">
        <v>62</v>
      </c>
      <c r="L20" s="192"/>
      <c r="N20" s="192"/>
    </row>
    <row r="21" spans="1:14" s="132" customFormat="1" ht="17.25" customHeight="1" x14ac:dyDescent="0.35">
      <c r="A21" s="110">
        <v>17</v>
      </c>
      <c r="B21" s="185">
        <v>84272000</v>
      </c>
      <c r="C21" s="230" t="s">
        <v>186</v>
      </c>
      <c r="D21" s="231">
        <v>11500</v>
      </c>
      <c r="E21" s="229" t="s">
        <v>35</v>
      </c>
      <c r="F21" s="231">
        <v>1356569</v>
      </c>
      <c r="G21" s="108">
        <v>0</v>
      </c>
      <c r="H21" s="108">
        <v>0</v>
      </c>
      <c r="I21" s="109" t="s">
        <v>62</v>
      </c>
      <c r="L21" s="192"/>
    </row>
    <row r="22" spans="1:14" s="132" customFormat="1" ht="17.25" customHeight="1" x14ac:dyDescent="0.35">
      <c r="A22" s="106">
        <v>18</v>
      </c>
      <c r="B22" s="185">
        <v>67041900</v>
      </c>
      <c r="C22" s="232" t="s">
        <v>72</v>
      </c>
      <c r="D22" s="233">
        <v>43</v>
      </c>
      <c r="E22" s="234" t="s">
        <v>36</v>
      </c>
      <c r="F22" s="233">
        <v>1243363</v>
      </c>
      <c r="G22" s="108">
        <v>0</v>
      </c>
      <c r="H22" s="108">
        <v>0</v>
      </c>
      <c r="I22" s="109" t="s">
        <v>187</v>
      </c>
      <c r="L22" s="192"/>
    </row>
    <row r="23" spans="1:14" s="132" customFormat="1" ht="17.25" customHeight="1" x14ac:dyDescent="0.35">
      <c r="A23" s="110">
        <v>19</v>
      </c>
      <c r="B23" s="235" t="s">
        <v>188</v>
      </c>
      <c r="C23" s="236" t="s">
        <v>189</v>
      </c>
      <c r="D23" s="237">
        <v>8550</v>
      </c>
      <c r="E23" s="238" t="s">
        <v>36</v>
      </c>
      <c r="F23" s="237">
        <v>1207017</v>
      </c>
      <c r="G23" s="112">
        <v>0</v>
      </c>
      <c r="H23" s="112">
        <v>0</v>
      </c>
      <c r="I23" s="113"/>
      <c r="L23" s="192"/>
    </row>
    <row r="24" spans="1:14" s="132" customFormat="1" ht="14.25" customHeight="1" x14ac:dyDescent="0.35">
      <c r="A24" s="337" t="s">
        <v>2</v>
      </c>
      <c r="B24" s="338"/>
      <c r="C24" s="339"/>
      <c r="D24" s="114">
        <f>SUM(D5:D23)</f>
        <v>36471916</v>
      </c>
      <c r="E24" s="114"/>
      <c r="F24" s="114">
        <f>SUM(F5:F23)</f>
        <v>302301112</v>
      </c>
      <c r="G24" s="115">
        <f>SUM(G5:G23)</f>
        <v>3741144</v>
      </c>
      <c r="H24" s="115">
        <f>SUM(H5:H23)</f>
        <v>5479937</v>
      </c>
      <c r="I24" s="109"/>
    </row>
    <row r="25" spans="1:14" s="132" customFormat="1" ht="17.25" customHeight="1" thickBot="1" x14ac:dyDescent="0.4">
      <c r="A25" s="116">
        <v>20</v>
      </c>
      <c r="B25" s="117" t="s">
        <v>73</v>
      </c>
      <c r="C25" s="118" t="s">
        <v>74</v>
      </c>
      <c r="D25" s="119">
        <f>D26-D24</f>
        <v>814892</v>
      </c>
      <c r="E25" s="119"/>
      <c r="F25" s="119">
        <f>F26-F24</f>
        <v>6671029</v>
      </c>
      <c r="G25" s="119">
        <f>G26-G24</f>
        <v>83535</v>
      </c>
      <c r="H25" s="119">
        <f>H26-H24</f>
        <v>346484</v>
      </c>
      <c r="I25" s="120"/>
    </row>
    <row r="26" spans="1:14" s="132" customFormat="1" ht="18.75" customHeight="1" thickBot="1" x14ac:dyDescent="0.4">
      <c r="A26" s="340" t="s">
        <v>10</v>
      </c>
      <c r="B26" s="340"/>
      <c r="C26" s="340"/>
      <c r="D26" s="121">
        <v>37286808</v>
      </c>
      <c r="E26" s="121"/>
      <c r="F26" s="121">
        <v>308972141</v>
      </c>
      <c r="G26" s="121">
        <v>3824679</v>
      </c>
      <c r="H26" s="121">
        <v>5826421</v>
      </c>
      <c r="I26" s="122"/>
    </row>
    <row r="27" spans="1:14" s="132" customFormat="1" ht="17.25" customHeight="1" thickTop="1" x14ac:dyDescent="0.35">
      <c r="A27" s="123" t="s">
        <v>190</v>
      </c>
      <c r="B27" s="124" t="s">
        <v>191</v>
      </c>
      <c r="C27" s="125"/>
      <c r="D27" s="126"/>
      <c r="E27" s="126"/>
      <c r="F27" s="126"/>
      <c r="G27" s="126"/>
      <c r="H27" s="126"/>
      <c r="I27" s="125"/>
    </row>
    <row r="28" spans="1:14" s="132" customFormat="1" ht="17.25" customHeight="1" x14ac:dyDescent="0.35">
      <c r="A28" s="123" t="s">
        <v>76</v>
      </c>
      <c r="B28" s="124" t="s">
        <v>80</v>
      </c>
      <c r="C28" s="125"/>
      <c r="D28" s="126"/>
      <c r="E28" s="126"/>
      <c r="F28" s="126"/>
      <c r="G28" s="126"/>
      <c r="H28" s="126"/>
      <c r="I28" s="125"/>
    </row>
    <row r="29" spans="1:14" s="132" customFormat="1" ht="17.25" customHeight="1" x14ac:dyDescent="0.35">
      <c r="A29" s="123"/>
      <c r="B29" s="124" t="s">
        <v>192</v>
      </c>
      <c r="C29" s="125"/>
      <c r="D29" s="127"/>
      <c r="E29" s="127"/>
      <c r="F29" s="127"/>
      <c r="G29" s="127"/>
      <c r="H29" s="127"/>
      <c r="I29" s="125"/>
    </row>
    <row r="30" spans="1:14" s="132" customFormat="1" ht="23.25" x14ac:dyDescent="0.35">
      <c r="A30" s="336" t="s">
        <v>39</v>
      </c>
      <c r="B30" s="336"/>
      <c r="C30" s="336"/>
      <c r="D30" s="336"/>
      <c r="E30" s="336"/>
      <c r="F30" s="336"/>
      <c r="G30" s="336"/>
      <c r="H30" s="336"/>
      <c r="I30" s="336"/>
    </row>
    <row r="31" spans="1:14" s="132" customFormat="1" ht="23.25" x14ac:dyDescent="0.35">
      <c r="A31" s="336" t="s">
        <v>78</v>
      </c>
      <c r="B31" s="336"/>
      <c r="C31" s="336"/>
      <c r="D31" s="336"/>
      <c r="E31" s="336"/>
      <c r="F31" s="336"/>
      <c r="G31" s="336"/>
      <c r="H31" s="336"/>
      <c r="I31" s="336"/>
    </row>
    <row r="32" spans="1:14" s="132" customFormat="1" ht="23.25" x14ac:dyDescent="0.35">
      <c r="A32" s="336" t="s">
        <v>180</v>
      </c>
      <c r="B32" s="336"/>
      <c r="C32" s="336"/>
      <c r="D32" s="336"/>
      <c r="E32" s="336"/>
      <c r="F32" s="336"/>
      <c r="G32" s="336"/>
      <c r="H32" s="336"/>
      <c r="I32" s="336"/>
    </row>
    <row r="33" spans="1:9" s="132" customFormat="1" ht="37.5" x14ac:dyDescent="0.35">
      <c r="A33" s="102" t="s">
        <v>19</v>
      </c>
      <c r="B33" s="103" t="s">
        <v>41</v>
      </c>
      <c r="C33" s="102" t="s">
        <v>6</v>
      </c>
      <c r="D33" s="104" t="s">
        <v>42</v>
      </c>
      <c r="E33" s="105" t="s">
        <v>43</v>
      </c>
      <c r="F33" s="104" t="s">
        <v>44</v>
      </c>
      <c r="G33" s="104" t="s">
        <v>45</v>
      </c>
      <c r="H33" s="104" t="s">
        <v>46</v>
      </c>
      <c r="I33" s="104" t="s">
        <v>47</v>
      </c>
    </row>
    <row r="34" spans="1:9" s="132" customFormat="1" ht="23.25" x14ac:dyDescent="0.35">
      <c r="A34" s="108">
        <v>0</v>
      </c>
      <c r="B34" s="108">
        <v>0</v>
      </c>
      <c r="C34" s="108">
        <v>0</v>
      </c>
      <c r="D34" s="108">
        <v>0</v>
      </c>
      <c r="E34" s="107" t="s">
        <v>36</v>
      </c>
      <c r="F34" s="108">
        <v>0</v>
      </c>
      <c r="G34" s="108">
        <v>0</v>
      </c>
      <c r="H34" s="108">
        <v>0</v>
      </c>
      <c r="I34" s="109"/>
    </row>
    <row r="35" spans="1:9" s="132" customFormat="1" ht="23.25" x14ac:dyDescent="0.35">
      <c r="A35" s="341" t="s">
        <v>10</v>
      </c>
      <c r="B35" s="341"/>
      <c r="C35" s="341"/>
      <c r="D35" s="108">
        <v>0</v>
      </c>
      <c r="E35" s="115" t="s">
        <v>36</v>
      </c>
      <c r="F35" s="108">
        <v>0</v>
      </c>
      <c r="G35" s="115">
        <v>0</v>
      </c>
      <c r="H35" s="115">
        <v>0</v>
      </c>
      <c r="I35" s="128"/>
    </row>
    <row r="36" spans="1:9" s="132" customFormat="1" ht="23.25" x14ac:dyDescent="0.35">
      <c r="A36" s="123" t="s">
        <v>79</v>
      </c>
      <c r="B36" s="124"/>
      <c r="C36" s="125"/>
      <c r="D36" s="126"/>
      <c r="E36" s="126"/>
      <c r="F36" s="126"/>
      <c r="G36" s="126"/>
      <c r="H36" s="126"/>
      <c r="I36" s="125"/>
    </row>
    <row r="58" spans="1:9" ht="21" customHeight="1" x14ac:dyDescent="0.35">
      <c r="A58" s="336" t="s">
        <v>39</v>
      </c>
      <c r="B58" s="336"/>
      <c r="C58" s="336"/>
      <c r="D58" s="336"/>
      <c r="E58" s="336"/>
      <c r="F58" s="336"/>
      <c r="G58" s="336"/>
      <c r="H58" s="336"/>
      <c r="I58" s="336"/>
    </row>
    <row r="59" spans="1:9" ht="21" customHeight="1" x14ac:dyDescent="0.35">
      <c r="A59" s="336" t="s">
        <v>40</v>
      </c>
      <c r="B59" s="336"/>
      <c r="C59" s="336"/>
      <c r="D59" s="336"/>
      <c r="E59" s="336"/>
      <c r="F59" s="336"/>
      <c r="G59" s="336"/>
      <c r="H59" s="336"/>
      <c r="I59" s="336"/>
    </row>
    <row r="60" spans="1:9" ht="21" customHeight="1" x14ac:dyDescent="0.35">
      <c r="A60" s="336" t="s">
        <v>193</v>
      </c>
      <c r="B60" s="336"/>
      <c r="C60" s="336"/>
      <c r="D60" s="336"/>
      <c r="E60" s="336"/>
      <c r="F60" s="336"/>
      <c r="G60" s="336"/>
      <c r="H60" s="336"/>
      <c r="I60" s="336"/>
    </row>
    <row r="61" spans="1:9" ht="32.25" customHeight="1" x14ac:dyDescent="0.2">
      <c r="A61" s="102" t="s">
        <v>19</v>
      </c>
      <c r="B61" s="103" t="s">
        <v>41</v>
      </c>
      <c r="C61" s="102" t="s">
        <v>6</v>
      </c>
      <c r="D61" s="104" t="s">
        <v>42</v>
      </c>
      <c r="E61" s="105" t="s">
        <v>43</v>
      </c>
      <c r="F61" s="104" t="s">
        <v>44</v>
      </c>
      <c r="G61" s="104" t="s">
        <v>45</v>
      </c>
      <c r="H61" s="104" t="s">
        <v>46</v>
      </c>
      <c r="I61" s="104" t="s">
        <v>47</v>
      </c>
    </row>
    <row r="62" spans="1:9" ht="15" customHeight="1" x14ac:dyDescent="0.2">
      <c r="A62" s="106">
        <v>1</v>
      </c>
      <c r="B62" s="239" t="s">
        <v>48</v>
      </c>
      <c r="C62" s="240"/>
      <c r="D62" s="107">
        <v>2</v>
      </c>
      <c r="E62" s="187" t="s">
        <v>50</v>
      </c>
      <c r="F62" s="107">
        <v>92114393.469999999</v>
      </c>
      <c r="G62" s="108">
        <v>0</v>
      </c>
      <c r="H62" s="108">
        <v>6448007.54</v>
      </c>
      <c r="I62" s="109"/>
    </row>
    <row r="63" spans="1:9" ht="15" customHeight="1" x14ac:dyDescent="0.2">
      <c r="A63" s="106">
        <v>2</v>
      </c>
      <c r="B63" s="239" t="s">
        <v>53</v>
      </c>
      <c r="C63" s="241"/>
      <c r="D63" s="190">
        <v>2664700</v>
      </c>
      <c r="E63" s="191" t="s">
        <v>36</v>
      </c>
      <c r="F63" s="190">
        <v>41308523.210000001</v>
      </c>
      <c r="G63" s="108">
        <v>0</v>
      </c>
      <c r="H63" s="108">
        <v>0</v>
      </c>
      <c r="I63" s="109"/>
    </row>
    <row r="64" spans="1:9" ht="15" customHeight="1" x14ac:dyDescent="0.2">
      <c r="A64" s="106">
        <v>3</v>
      </c>
      <c r="B64" s="239" t="s">
        <v>63</v>
      </c>
      <c r="C64" s="242"/>
      <c r="D64" s="194">
        <v>11492835</v>
      </c>
      <c r="E64" s="195" t="s">
        <v>36</v>
      </c>
      <c r="F64" s="194">
        <v>16967943.719999999</v>
      </c>
      <c r="G64" s="108">
        <v>0</v>
      </c>
      <c r="H64" s="108">
        <v>0</v>
      </c>
      <c r="I64" s="109"/>
    </row>
    <row r="65" spans="1:9" ht="15" customHeight="1" x14ac:dyDescent="0.2">
      <c r="A65" s="106">
        <v>4</v>
      </c>
      <c r="B65" s="239" t="s">
        <v>68</v>
      </c>
      <c r="C65" s="243"/>
      <c r="D65" s="196">
        <v>2640000</v>
      </c>
      <c r="E65" s="197" t="s">
        <v>36</v>
      </c>
      <c r="F65" s="196">
        <v>14616293.08</v>
      </c>
      <c r="G65" s="108">
        <v>0</v>
      </c>
      <c r="H65" s="108">
        <v>0</v>
      </c>
      <c r="I65" s="109"/>
    </row>
    <row r="66" spans="1:9" ht="15" customHeight="1" x14ac:dyDescent="0.2">
      <c r="A66" s="110">
        <v>5</v>
      </c>
      <c r="B66" s="239" t="s">
        <v>51</v>
      </c>
      <c r="C66" s="244"/>
      <c r="D66" s="199">
        <v>836000</v>
      </c>
      <c r="E66" s="200" t="s">
        <v>36</v>
      </c>
      <c r="F66" s="199">
        <v>12959779.869999999</v>
      </c>
      <c r="G66" s="108">
        <v>0</v>
      </c>
      <c r="H66" s="108">
        <v>0</v>
      </c>
      <c r="I66" s="109"/>
    </row>
    <row r="67" spans="1:9" ht="15" customHeight="1" x14ac:dyDescent="0.2">
      <c r="A67" s="106">
        <v>6</v>
      </c>
      <c r="B67" s="239" t="s">
        <v>59</v>
      </c>
      <c r="C67" s="111"/>
      <c r="D67" s="202">
        <v>668300</v>
      </c>
      <c r="E67" s="203" t="s">
        <v>36</v>
      </c>
      <c r="F67" s="202">
        <v>10360072.85</v>
      </c>
      <c r="G67" s="108">
        <v>0</v>
      </c>
      <c r="H67" s="108">
        <v>0</v>
      </c>
      <c r="I67" s="109"/>
    </row>
    <row r="68" spans="1:9" ht="15" customHeight="1" x14ac:dyDescent="0.2">
      <c r="A68" s="110">
        <v>7</v>
      </c>
      <c r="B68" s="239" t="s">
        <v>57</v>
      </c>
      <c r="C68" s="245"/>
      <c r="D68" s="205">
        <v>38190</v>
      </c>
      <c r="E68" s="206" t="s">
        <v>36</v>
      </c>
      <c r="F68" s="205">
        <v>9911396.8900000006</v>
      </c>
      <c r="G68" s="108">
        <v>0</v>
      </c>
      <c r="H68" s="108">
        <v>693797.77</v>
      </c>
      <c r="I68" s="109"/>
    </row>
    <row r="69" spans="1:9" ht="15" customHeight="1" x14ac:dyDescent="0.2">
      <c r="A69" s="106">
        <v>8</v>
      </c>
      <c r="B69" s="239" t="s">
        <v>55</v>
      </c>
      <c r="C69" s="246"/>
      <c r="D69" s="208">
        <v>89660.4</v>
      </c>
      <c r="E69" s="209" t="s">
        <v>36</v>
      </c>
      <c r="F69" s="208">
        <v>8896598</v>
      </c>
      <c r="G69" s="108">
        <v>0</v>
      </c>
      <c r="H69" s="108">
        <v>622761.86</v>
      </c>
      <c r="I69" s="109"/>
    </row>
    <row r="70" spans="1:9" ht="15" customHeight="1" x14ac:dyDescent="0.2">
      <c r="A70" s="110">
        <v>9</v>
      </c>
      <c r="B70" s="239" t="s">
        <v>194</v>
      </c>
      <c r="C70" s="247"/>
      <c r="D70" s="211">
        <v>350196</v>
      </c>
      <c r="E70" s="212" t="s">
        <v>36</v>
      </c>
      <c r="F70" s="211">
        <v>7569089.0700000003</v>
      </c>
      <c r="G70" s="108">
        <v>75690.89</v>
      </c>
      <c r="H70" s="108">
        <v>535134.59</v>
      </c>
      <c r="I70" s="109"/>
    </row>
    <row r="71" spans="1:9" ht="15" customHeight="1" x14ac:dyDescent="0.2">
      <c r="A71" s="106">
        <v>10</v>
      </c>
      <c r="B71" s="239" t="s">
        <v>195</v>
      </c>
      <c r="C71" s="248"/>
      <c r="D71" s="215">
        <v>718207</v>
      </c>
      <c r="E71" s="216" t="s">
        <v>36</v>
      </c>
      <c r="F71" s="215">
        <v>5354441.03</v>
      </c>
      <c r="G71" s="108">
        <v>0</v>
      </c>
      <c r="H71" s="108">
        <v>0</v>
      </c>
      <c r="I71" s="109"/>
    </row>
    <row r="72" spans="1:9" ht="15" customHeight="1" x14ac:dyDescent="0.2">
      <c r="A72" s="110">
        <v>11</v>
      </c>
      <c r="B72" s="249" t="s">
        <v>61</v>
      </c>
      <c r="C72" s="250"/>
      <c r="D72" s="218">
        <v>30000</v>
      </c>
      <c r="E72" s="251" t="s">
        <v>36</v>
      </c>
      <c r="F72" s="218">
        <v>3620854.42</v>
      </c>
      <c r="G72" s="108">
        <v>181042.72</v>
      </c>
      <c r="H72" s="108">
        <v>0</v>
      </c>
      <c r="I72" s="109"/>
    </row>
    <row r="73" spans="1:9" ht="15" customHeight="1" x14ac:dyDescent="0.2">
      <c r="A73" s="106">
        <v>12</v>
      </c>
      <c r="B73" s="239" t="s">
        <v>196</v>
      </c>
      <c r="C73" s="252"/>
      <c r="D73" s="220">
        <v>16800</v>
      </c>
      <c r="E73" s="253" t="s">
        <v>36</v>
      </c>
      <c r="F73" s="220">
        <v>3441000</v>
      </c>
      <c r="G73" s="108">
        <v>0</v>
      </c>
      <c r="H73" s="108">
        <v>0</v>
      </c>
      <c r="I73" s="109"/>
    </row>
    <row r="74" spans="1:9" ht="15" customHeight="1" x14ac:dyDescent="0.2">
      <c r="A74" s="110">
        <v>13</v>
      </c>
      <c r="B74" s="249" t="s">
        <v>197</v>
      </c>
      <c r="C74" s="254"/>
      <c r="D74" s="222">
        <v>438676</v>
      </c>
      <c r="E74" s="255" t="s">
        <v>36</v>
      </c>
      <c r="F74" s="222">
        <v>2419130.3199999998</v>
      </c>
      <c r="G74" s="108">
        <v>0</v>
      </c>
      <c r="H74" s="108">
        <v>169339.12</v>
      </c>
      <c r="I74" s="109"/>
    </row>
    <row r="75" spans="1:9" ht="15" customHeight="1" x14ac:dyDescent="0.2">
      <c r="A75" s="106">
        <v>14</v>
      </c>
      <c r="B75" s="239" t="s">
        <v>198</v>
      </c>
      <c r="C75" s="256"/>
      <c r="D75" s="224">
        <v>12600</v>
      </c>
      <c r="E75" s="257" t="s">
        <v>35</v>
      </c>
      <c r="F75" s="224">
        <v>1776000</v>
      </c>
      <c r="G75" s="108">
        <v>0</v>
      </c>
      <c r="H75" s="108">
        <v>0</v>
      </c>
      <c r="I75" s="109"/>
    </row>
    <row r="76" spans="1:9" ht="15" customHeight="1" x14ac:dyDescent="0.2">
      <c r="A76" s="110">
        <v>15</v>
      </c>
      <c r="B76" s="239" t="s">
        <v>188</v>
      </c>
      <c r="C76" s="258"/>
      <c r="D76" s="226">
        <v>10000</v>
      </c>
      <c r="E76" s="259" t="s">
        <v>36</v>
      </c>
      <c r="F76" s="226">
        <v>1476393.24</v>
      </c>
      <c r="G76" s="108">
        <v>0</v>
      </c>
      <c r="H76" s="108">
        <v>0</v>
      </c>
      <c r="I76" s="109"/>
    </row>
    <row r="77" spans="1:9" ht="15" customHeight="1" x14ac:dyDescent="0.2">
      <c r="A77" s="106">
        <v>16</v>
      </c>
      <c r="B77" s="239" t="s">
        <v>199</v>
      </c>
      <c r="C77" s="260"/>
      <c r="D77" s="228">
        <v>70730</v>
      </c>
      <c r="E77" s="229" t="s">
        <v>36</v>
      </c>
      <c r="F77" s="228">
        <v>1461953.84</v>
      </c>
      <c r="G77" s="108">
        <v>0</v>
      </c>
      <c r="H77" s="108">
        <v>0</v>
      </c>
      <c r="I77" s="109"/>
    </row>
    <row r="78" spans="1:9" ht="15" customHeight="1" x14ac:dyDescent="0.2">
      <c r="A78" s="110">
        <v>17</v>
      </c>
      <c r="B78" s="239" t="s">
        <v>200</v>
      </c>
      <c r="C78" s="261"/>
      <c r="D78" s="231">
        <v>19500</v>
      </c>
      <c r="E78" s="262" t="s">
        <v>36</v>
      </c>
      <c r="F78" s="231">
        <v>1443000</v>
      </c>
      <c r="G78" s="108">
        <v>0</v>
      </c>
      <c r="H78" s="108">
        <v>0</v>
      </c>
      <c r="I78" s="109"/>
    </row>
    <row r="79" spans="1:9" ht="15" customHeight="1" x14ac:dyDescent="0.2">
      <c r="A79" s="106">
        <v>18</v>
      </c>
      <c r="B79" s="239" t="s">
        <v>65</v>
      </c>
      <c r="C79" s="263"/>
      <c r="D79" s="233">
        <v>68500</v>
      </c>
      <c r="E79" s="234" t="s">
        <v>36</v>
      </c>
      <c r="F79" s="233">
        <v>1390577.89</v>
      </c>
      <c r="G79" s="108">
        <v>0</v>
      </c>
      <c r="H79" s="108">
        <v>0</v>
      </c>
      <c r="I79" s="109"/>
    </row>
    <row r="80" spans="1:9" ht="15" customHeight="1" x14ac:dyDescent="0.2">
      <c r="A80" s="110">
        <v>19</v>
      </c>
      <c r="B80" s="264" t="s">
        <v>70</v>
      </c>
      <c r="C80" s="236"/>
      <c r="D80" s="237">
        <v>520000</v>
      </c>
      <c r="E80" s="238" t="s">
        <v>36</v>
      </c>
      <c r="F80" s="237">
        <v>1060000</v>
      </c>
      <c r="G80" s="112">
        <v>0</v>
      </c>
      <c r="H80" s="108">
        <v>74200</v>
      </c>
      <c r="I80" s="113"/>
    </row>
    <row r="81" spans="1:9" ht="21" x14ac:dyDescent="0.2">
      <c r="A81" s="337" t="s">
        <v>2</v>
      </c>
      <c r="B81" s="338"/>
      <c r="C81" s="339"/>
      <c r="D81" s="114">
        <f>SUM(D62:D80)</f>
        <v>20684896.399999999</v>
      </c>
      <c r="E81" s="114"/>
      <c r="F81" s="114">
        <f>SUM(F62:F80)</f>
        <v>238147440.90000001</v>
      </c>
      <c r="G81" s="115">
        <f>SUM(G62:G80)</f>
        <v>256733.61</v>
      </c>
      <c r="H81" s="115">
        <f>SUM(H62:H80)</f>
        <v>8543240.8800000008</v>
      </c>
      <c r="I81" s="109"/>
    </row>
    <row r="82" spans="1:9" ht="17.25" customHeight="1" thickBot="1" x14ac:dyDescent="0.25">
      <c r="A82" s="116">
        <v>20</v>
      </c>
      <c r="B82" s="117" t="s">
        <v>73</v>
      </c>
      <c r="C82" s="118" t="s">
        <v>74</v>
      </c>
      <c r="D82" s="119">
        <f>D83-D81</f>
        <v>391502.86000000313</v>
      </c>
      <c r="E82" s="119"/>
      <c r="F82" s="119">
        <f>F83-F81</f>
        <v>8347347.2699999809</v>
      </c>
      <c r="G82" s="119">
        <f>G83-G81</f>
        <v>104941.32</v>
      </c>
      <c r="H82" s="119">
        <f>H83-H81</f>
        <v>278166.00999999978</v>
      </c>
      <c r="I82" s="120"/>
    </row>
    <row r="83" spans="1:9" ht="21.75" thickBot="1" x14ac:dyDescent="0.25">
      <c r="A83" s="340" t="s">
        <v>10</v>
      </c>
      <c r="B83" s="340"/>
      <c r="C83" s="340"/>
      <c r="D83" s="121">
        <v>21076399.260000002</v>
      </c>
      <c r="E83" s="121"/>
      <c r="F83" s="121">
        <v>246494788.16999999</v>
      </c>
      <c r="G83" s="121">
        <v>361674.93</v>
      </c>
      <c r="H83" s="121">
        <v>8821406.8900000006</v>
      </c>
      <c r="I83" s="122"/>
    </row>
    <row r="84" spans="1:9" ht="21.75" thickTop="1" x14ac:dyDescent="0.35">
      <c r="A84" s="123" t="s">
        <v>75</v>
      </c>
      <c r="B84" s="124"/>
      <c r="C84" s="125"/>
      <c r="D84" s="126"/>
      <c r="E84" s="126"/>
      <c r="F84" s="126"/>
      <c r="G84" s="126"/>
      <c r="H84" s="126"/>
      <c r="I84" s="125"/>
    </row>
    <row r="85" spans="1:9" ht="21" x14ac:dyDescent="0.35">
      <c r="A85" s="123" t="s">
        <v>76</v>
      </c>
      <c r="B85" s="124" t="s">
        <v>77</v>
      </c>
      <c r="C85" s="125"/>
      <c r="D85" s="126"/>
      <c r="E85" s="126"/>
      <c r="F85" s="126"/>
      <c r="G85" s="126"/>
      <c r="H85" s="126"/>
      <c r="I85" s="125"/>
    </row>
    <row r="86" spans="1:9" ht="21" x14ac:dyDescent="0.35">
      <c r="A86" s="123"/>
      <c r="B86" s="124"/>
      <c r="C86" s="125"/>
      <c r="D86" s="127"/>
      <c r="E86" s="127"/>
      <c r="F86" s="127"/>
      <c r="G86" s="127"/>
      <c r="H86" s="127"/>
      <c r="I86" s="125"/>
    </row>
  </sheetData>
  <mergeCells count="14">
    <mergeCell ref="A32:I32"/>
    <mergeCell ref="A30:I30"/>
    <mergeCell ref="A35:C35"/>
    <mergeCell ref="A1:I1"/>
    <mergeCell ref="A2:I2"/>
    <mergeCell ref="A3:I3"/>
    <mergeCell ref="A24:C24"/>
    <mergeCell ref="A26:C26"/>
    <mergeCell ref="A31:I31"/>
    <mergeCell ref="A58:I58"/>
    <mergeCell ref="A59:I59"/>
    <mergeCell ref="A60:I60"/>
    <mergeCell ref="A81:C81"/>
    <mergeCell ref="A83:C8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82"/>
  <sheetViews>
    <sheetView workbookViewId="0">
      <selection activeCell="D21" sqref="D21"/>
    </sheetView>
  </sheetViews>
  <sheetFormatPr defaultRowHeight="14.25" x14ac:dyDescent="0.2"/>
  <cols>
    <col min="1" max="1" width="9.625" customWidth="1"/>
    <col min="2" max="2" width="45" customWidth="1"/>
    <col min="3" max="4" width="38.75" customWidth="1"/>
    <col min="5" max="5" width="3.375" customWidth="1"/>
    <col min="6" max="7" width="20.625" style="325" customWidth="1"/>
    <col min="8" max="8" width="18" customWidth="1"/>
    <col min="9" max="10" width="12.875" customWidth="1"/>
    <col min="257" max="257" width="9.625" customWidth="1"/>
    <col min="258" max="258" width="45" customWidth="1"/>
    <col min="259" max="260" width="38.75" customWidth="1"/>
    <col min="261" max="261" width="3.375" customWidth="1"/>
    <col min="262" max="263" width="20.625" customWidth="1"/>
    <col min="264" max="264" width="18" customWidth="1"/>
    <col min="265" max="266" width="12.875" customWidth="1"/>
    <col min="513" max="513" width="9.625" customWidth="1"/>
    <col min="514" max="514" width="45" customWidth="1"/>
    <col min="515" max="516" width="38.75" customWidth="1"/>
    <col min="517" max="517" width="3.375" customWidth="1"/>
    <col min="518" max="519" width="20.625" customWidth="1"/>
    <col min="520" max="520" width="18" customWidth="1"/>
    <col min="521" max="522" width="12.875" customWidth="1"/>
    <col min="769" max="769" width="9.625" customWidth="1"/>
    <col min="770" max="770" width="45" customWidth="1"/>
    <col min="771" max="772" width="38.75" customWidth="1"/>
    <col min="773" max="773" width="3.375" customWidth="1"/>
    <col min="774" max="775" width="20.625" customWidth="1"/>
    <col min="776" max="776" width="18" customWidth="1"/>
    <col min="777" max="778" width="12.875" customWidth="1"/>
    <col min="1025" max="1025" width="9.625" customWidth="1"/>
    <col min="1026" max="1026" width="45" customWidth="1"/>
    <col min="1027" max="1028" width="38.75" customWidth="1"/>
    <col min="1029" max="1029" width="3.375" customWidth="1"/>
    <col min="1030" max="1031" width="20.625" customWidth="1"/>
    <col min="1032" max="1032" width="18" customWidth="1"/>
    <col min="1033" max="1034" width="12.875" customWidth="1"/>
    <col min="1281" max="1281" width="9.625" customWidth="1"/>
    <col min="1282" max="1282" width="45" customWidth="1"/>
    <col min="1283" max="1284" width="38.75" customWidth="1"/>
    <col min="1285" max="1285" width="3.375" customWidth="1"/>
    <col min="1286" max="1287" width="20.625" customWidth="1"/>
    <col min="1288" max="1288" width="18" customWidth="1"/>
    <col min="1289" max="1290" width="12.875" customWidth="1"/>
    <col min="1537" max="1537" width="9.625" customWidth="1"/>
    <col min="1538" max="1538" width="45" customWidth="1"/>
    <col min="1539" max="1540" width="38.75" customWidth="1"/>
    <col min="1541" max="1541" width="3.375" customWidth="1"/>
    <col min="1542" max="1543" width="20.625" customWidth="1"/>
    <col min="1544" max="1544" width="18" customWidth="1"/>
    <col min="1545" max="1546" width="12.875" customWidth="1"/>
    <col min="1793" max="1793" width="9.625" customWidth="1"/>
    <col min="1794" max="1794" width="45" customWidth="1"/>
    <col min="1795" max="1796" width="38.75" customWidth="1"/>
    <col min="1797" max="1797" width="3.375" customWidth="1"/>
    <col min="1798" max="1799" width="20.625" customWidth="1"/>
    <col min="1800" max="1800" width="18" customWidth="1"/>
    <col min="1801" max="1802" width="12.875" customWidth="1"/>
    <col min="2049" max="2049" width="9.625" customWidth="1"/>
    <col min="2050" max="2050" width="45" customWidth="1"/>
    <col min="2051" max="2052" width="38.75" customWidth="1"/>
    <col min="2053" max="2053" width="3.375" customWidth="1"/>
    <col min="2054" max="2055" width="20.625" customWidth="1"/>
    <col min="2056" max="2056" width="18" customWidth="1"/>
    <col min="2057" max="2058" width="12.875" customWidth="1"/>
    <col min="2305" max="2305" width="9.625" customWidth="1"/>
    <col min="2306" max="2306" width="45" customWidth="1"/>
    <col min="2307" max="2308" width="38.75" customWidth="1"/>
    <col min="2309" max="2309" width="3.375" customWidth="1"/>
    <col min="2310" max="2311" width="20.625" customWidth="1"/>
    <col min="2312" max="2312" width="18" customWidth="1"/>
    <col min="2313" max="2314" width="12.875" customWidth="1"/>
    <col min="2561" max="2561" width="9.625" customWidth="1"/>
    <col min="2562" max="2562" width="45" customWidth="1"/>
    <col min="2563" max="2564" width="38.75" customWidth="1"/>
    <col min="2565" max="2565" width="3.375" customWidth="1"/>
    <col min="2566" max="2567" width="20.625" customWidth="1"/>
    <col min="2568" max="2568" width="18" customWidth="1"/>
    <col min="2569" max="2570" width="12.875" customWidth="1"/>
    <col min="2817" max="2817" width="9.625" customWidth="1"/>
    <col min="2818" max="2818" width="45" customWidth="1"/>
    <col min="2819" max="2820" width="38.75" customWidth="1"/>
    <col min="2821" max="2821" width="3.375" customWidth="1"/>
    <col min="2822" max="2823" width="20.625" customWidth="1"/>
    <col min="2824" max="2824" width="18" customWidth="1"/>
    <col min="2825" max="2826" width="12.875" customWidth="1"/>
    <col min="3073" max="3073" width="9.625" customWidth="1"/>
    <col min="3074" max="3074" width="45" customWidth="1"/>
    <col min="3075" max="3076" width="38.75" customWidth="1"/>
    <col min="3077" max="3077" width="3.375" customWidth="1"/>
    <col min="3078" max="3079" width="20.625" customWidth="1"/>
    <col min="3080" max="3080" width="18" customWidth="1"/>
    <col min="3081" max="3082" width="12.875" customWidth="1"/>
    <col min="3329" max="3329" width="9.625" customWidth="1"/>
    <col min="3330" max="3330" width="45" customWidth="1"/>
    <col min="3331" max="3332" width="38.75" customWidth="1"/>
    <col min="3333" max="3333" width="3.375" customWidth="1"/>
    <col min="3334" max="3335" width="20.625" customWidth="1"/>
    <col min="3336" max="3336" width="18" customWidth="1"/>
    <col min="3337" max="3338" width="12.875" customWidth="1"/>
    <col min="3585" max="3585" width="9.625" customWidth="1"/>
    <col min="3586" max="3586" width="45" customWidth="1"/>
    <col min="3587" max="3588" width="38.75" customWidth="1"/>
    <col min="3589" max="3589" width="3.375" customWidth="1"/>
    <col min="3590" max="3591" width="20.625" customWidth="1"/>
    <col min="3592" max="3592" width="18" customWidth="1"/>
    <col min="3593" max="3594" width="12.875" customWidth="1"/>
    <col min="3841" max="3841" width="9.625" customWidth="1"/>
    <col min="3842" max="3842" width="45" customWidth="1"/>
    <col min="3843" max="3844" width="38.75" customWidth="1"/>
    <col min="3845" max="3845" width="3.375" customWidth="1"/>
    <col min="3846" max="3847" width="20.625" customWidth="1"/>
    <col min="3848" max="3848" width="18" customWidth="1"/>
    <col min="3849" max="3850" width="12.875" customWidth="1"/>
    <col min="4097" max="4097" width="9.625" customWidth="1"/>
    <col min="4098" max="4098" width="45" customWidth="1"/>
    <col min="4099" max="4100" width="38.75" customWidth="1"/>
    <col min="4101" max="4101" width="3.375" customWidth="1"/>
    <col min="4102" max="4103" width="20.625" customWidth="1"/>
    <col min="4104" max="4104" width="18" customWidth="1"/>
    <col min="4105" max="4106" width="12.875" customWidth="1"/>
    <col min="4353" max="4353" width="9.625" customWidth="1"/>
    <col min="4354" max="4354" width="45" customWidth="1"/>
    <col min="4355" max="4356" width="38.75" customWidth="1"/>
    <col min="4357" max="4357" width="3.375" customWidth="1"/>
    <col min="4358" max="4359" width="20.625" customWidth="1"/>
    <col min="4360" max="4360" width="18" customWidth="1"/>
    <col min="4361" max="4362" width="12.875" customWidth="1"/>
    <col min="4609" max="4609" width="9.625" customWidth="1"/>
    <col min="4610" max="4610" width="45" customWidth="1"/>
    <col min="4611" max="4612" width="38.75" customWidth="1"/>
    <col min="4613" max="4613" width="3.375" customWidth="1"/>
    <col min="4614" max="4615" width="20.625" customWidth="1"/>
    <col min="4616" max="4616" width="18" customWidth="1"/>
    <col min="4617" max="4618" width="12.875" customWidth="1"/>
    <col min="4865" max="4865" width="9.625" customWidth="1"/>
    <col min="4866" max="4866" width="45" customWidth="1"/>
    <col min="4867" max="4868" width="38.75" customWidth="1"/>
    <col min="4869" max="4869" width="3.375" customWidth="1"/>
    <col min="4870" max="4871" width="20.625" customWidth="1"/>
    <col min="4872" max="4872" width="18" customWidth="1"/>
    <col min="4873" max="4874" width="12.875" customWidth="1"/>
    <col min="5121" max="5121" width="9.625" customWidth="1"/>
    <col min="5122" max="5122" width="45" customWidth="1"/>
    <col min="5123" max="5124" width="38.75" customWidth="1"/>
    <col min="5125" max="5125" width="3.375" customWidth="1"/>
    <col min="5126" max="5127" width="20.625" customWidth="1"/>
    <col min="5128" max="5128" width="18" customWidth="1"/>
    <col min="5129" max="5130" width="12.875" customWidth="1"/>
    <col min="5377" max="5377" width="9.625" customWidth="1"/>
    <col min="5378" max="5378" width="45" customWidth="1"/>
    <col min="5379" max="5380" width="38.75" customWidth="1"/>
    <col min="5381" max="5381" width="3.375" customWidth="1"/>
    <col min="5382" max="5383" width="20.625" customWidth="1"/>
    <col min="5384" max="5384" width="18" customWidth="1"/>
    <col min="5385" max="5386" width="12.875" customWidth="1"/>
    <col min="5633" max="5633" width="9.625" customWidth="1"/>
    <col min="5634" max="5634" width="45" customWidth="1"/>
    <col min="5635" max="5636" width="38.75" customWidth="1"/>
    <col min="5637" max="5637" width="3.375" customWidth="1"/>
    <col min="5638" max="5639" width="20.625" customWidth="1"/>
    <col min="5640" max="5640" width="18" customWidth="1"/>
    <col min="5641" max="5642" width="12.875" customWidth="1"/>
    <col min="5889" max="5889" width="9.625" customWidth="1"/>
    <col min="5890" max="5890" width="45" customWidth="1"/>
    <col min="5891" max="5892" width="38.75" customWidth="1"/>
    <col min="5893" max="5893" width="3.375" customWidth="1"/>
    <col min="5894" max="5895" width="20.625" customWidth="1"/>
    <col min="5896" max="5896" width="18" customWidth="1"/>
    <col min="5897" max="5898" width="12.875" customWidth="1"/>
    <col min="6145" max="6145" width="9.625" customWidth="1"/>
    <col min="6146" max="6146" width="45" customWidth="1"/>
    <col min="6147" max="6148" width="38.75" customWidth="1"/>
    <col min="6149" max="6149" width="3.375" customWidth="1"/>
    <col min="6150" max="6151" width="20.625" customWidth="1"/>
    <col min="6152" max="6152" width="18" customWidth="1"/>
    <col min="6153" max="6154" width="12.875" customWidth="1"/>
    <col min="6401" max="6401" width="9.625" customWidth="1"/>
    <col min="6402" max="6402" width="45" customWidth="1"/>
    <col min="6403" max="6404" width="38.75" customWidth="1"/>
    <col min="6405" max="6405" width="3.375" customWidth="1"/>
    <col min="6406" max="6407" width="20.625" customWidth="1"/>
    <col min="6408" max="6408" width="18" customWidth="1"/>
    <col min="6409" max="6410" width="12.875" customWidth="1"/>
    <col min="6657" max="6657" width="9.625" customWidth="1"/>
    <col min="6658" max="6658" width="45" customWidth="1"/>
    <col min="6659" max="6660" width="38.75" customWidth="1"/>
    <col min="6661" max="6661" width="3.375" customWidth="1"/>
    <col min="6662" max="6663" width="20.625" customWidth="1"/>
    <col min="6664" max="6664" width="18" customWidth="1"/>
    <col min="6665" max="6666" width="12.875" customWidth="1"/>
    <col min="6913" max="6913" width="9.625" customWidth="1"/>
    <col min="6914" max="6914" width="45" customWidth="1"/>
    <col min="6915" max="6916" width="38.75" customWidth="1"/>
    <col min="6917" max="6917" width="3.375" customWidth="1"/>
    <col min="6918" max="6919" width="20.625" customWidth="1"/>
    <col min="6920" max="6920" width="18" customWidth="1"/>
    <col min="6921" max="6922" width="12.875" customWidth="1"/>
    <col min="7169" max="7169" width="9.625" customWidth="1"/>
    <col min="7170" max="7170" width="45" customWidth="1"/>
    <col min="7171" max="7172" width="38.75" customWidth="1"/>
    <col min="7173" max="7173" width="3.375" customWidth="1"/>
    <col min="7174" max="7175" width="20.625" customWidth="1"/>
    <col min="7176" max="7176" width="18" customWidth="1"/>
    <col min="7177" max="7178" width="12.875" customWidth="1"/>
    <col min="7425" max="7425" width="9.625" customWidth="1"/>
    <col min="7426" max="7426" width="45" customWidth="1"/>
    <col min="7427" max="7428" width="38.75" customWidth="1"/>
    <col min="7429" max="7429" width="3.375" customWidth="1"/>
    <col min="7430" max="7431" width="20.625" customWidth="1"/>
    <col min="7432" max="7432" width="18" customWidth="1"/>
    <col min="7433" max="7434" width="12.875" customWidth="1"/>
    <col min="7681" max="7681" width="9.625" customWidth="1"/>
    <col min="7682" max="7682" width="45" customWidth="1"/>
    <col min="7683" max="7684" width="38.75" customWidth="1"/>
    <col min="7685" max="7685" width="3.375" customWidth="1"/>
    <col min="7686" max="7687" width="20.625" customWidth="1"/>
    <col min="7688" max="7688" width="18" customWidth="1"/>
    <col min="7689" max="7690" width="12.875" customWidth="1"/>
    <col min="7937" max="7937" width="9.625" customWidth="1"/>
    <col min="7938" max="7938" width="45" customWidth="1"/>
    <col min="7939" max="7940" width="38.75" customWidth="1"/>
    <col min="7941" max="7941" width="3.375" customWidth="1"/>
    <col min="7942" max="7943" width="20.625" customWidth="1"/>
    <col min="7944" max="7944" width="18" customWidth="1"/>
    <col min="7945" max="7946" width="12.875" customWidth="1"/>
    <col min="8193" max="8193" width="9.625" customWidth="1"/>
    <col min="8194" max="8194" width="45" customWidth="1"/>
    <col min="8195" max="8196" width="38.75" customWidth="1"/>
    <col min="8197" max="8197" width="3.375" customWidth="1"/>
    <col min="8198" max="8199" width="20.625" customWidth="1"/>
    <col min="8200" max="8200" width="18" customWidth="1"/>
    <col min="8201" max="8202" width="12.875" customWidth="1"/>
    <col min="8449" max="8449" width="9.625" customWidth="1"/>
    <col min="8450" max="8450" width="45" customWidth="1"/>
    <col min="8451" max="8452" width="38.75" customWidth="1"/>
    <col min="8453" max="8453" width="3.375" customWidth="1"/>
    <col min="8454" max="8455" width="20.625" customWidth="1"/>
    <col min="8456" max="8456" width="18" customWidth="1"/>
    <col min="8457" max="8458" width="12.875" customWidth="1"/>
    <col min="8705" max="8705" width="9.625" customWidth="1"/>
    <col min="8706" max="8706" width="45" customWidth="1"/>
    <col min="8707" max="8708" width="38.75" customWidth="1"/>
    <col min="8709" max="8709" width="3.375" customWidth="1"/>
    <col min="8710" max="8711" width="20.625" customWidth="1"/>
    <col min="8712" max="8712" width="18" customWidth="1"/>
    <col min="8713" max="8714" width="12.875" customWidth="1"/>
    <col min="8961" max="8961" width="9.625" customWidth="1"/>
    <col min="8962" max="8962" width="45" customWidth="1"/>
    <col min="8963" max="8964" width="38.75" customWidth="1"/>
    <col min="8965" max="8965" width="3.375" customWidth="1"/>
    <col min="8966" max="8967" width="20.625" customWidth="1"/>
    <col min="8968" max="8968" width="18" customWidth="1"/>
    <col min="8969" max="8970" width="12.875" customWidth="1"/>
    <col min="9217" max="9217" width="9.625" customWidth="1"/>
    <col min="9218" max="9218" width="45" customWidth="1"/>
    <col min="9219" max="9220" width="38.75" customWidth="1"/>
    <col min="9221" max="9221" width="3.375" customWidth="1"/>
    <col min="9222" max="9223" width="20.625" customWidth="1"/>
    <col min="9224" max="9224" width="18" customWidth="1"/>
    <col min="9225" max="9226" width="12.875" customWidth="1"/>
    <col min="9473" max="9473" width="9.625" customWidth="1"/>
    <col min="9474" max="9474" width="45" customWidth="1"/>
    <col min="9475" max="9476" width="38.75" customWidth="1"/>
    <col min="9477" max="9477" width="3.375" customWidth="1"/>
    <col min="9478" max="9479" width="20.625" customWidth="1"/>
    <col min="9480" max="9480" width="18" customWidth="1"/>
    <col min="9481" max="9482" width="12.875" customWidth="1"/>
    <col min="9729" max="9729" width="9.625" customWidth="1"/>
    <col min="9730" max="9730" width="45" customWidth="1"/>
    <col min="9731" max="9732" width="38.75" customWidth="1"/>
    <col min="9733" max="9733" width="3.375" customWidth="1"/>
    <col min="9734" max="9735" width="20.625" customWidth="1"/>
    <col min="9736" max="9736" width="18" customWidth="1"/>
    <col min="9737" max="9738" width="12.875" customWidth="1"/>
    <col min="9985" max="9985" width="9.625" customWidth="1"/>
    <col min="9986" max="9986" width="45" customWidth="1"/>
    <col min="9987" max="9988" width="38.75" customWidth="1"/>
    <col min="9989" max="9989" width="3.375" customWidth="1"/>
    <col min="9990" max="9991" width="20.625" customWidth="1"/>
    <col min="9992" max="9992" width="18" customWidth="1"/>
    <col min="9993" max="9994" width="12.875" customWidth="1"/>
    <col min="10241" max="10241" width="9.625" customWidth="1"/>
    <col min="10242" max="10242" width="45" customWidth="1"/>
    <col min="10243" max="10244" width="38.75" customWidth="1"/>
    <col min="10245" max="10245" width="3.375" customWidth="1"/>
    <col min="10246" max="10247" width="20.625" customWidth="1"/>
    <col min="10248" max="10248" width="18" customWidth="1"/>
    <col min="10249" max="10250" width="12.875" customWidth="1"/>
    <col min="10497" max="10497" width="9.625" customWidth="1"/>
    <col min="10498" max="10498" width="45" customWidth="1"/>
    <col min="10499" max="10500" width="38.75" customWidth="1"/>
    <col min="10501" max="10501" width="3.375" customWidth="1"/>
    <col min="10502" max="10503" width="20.625" customWidth="1"/>
    <col min="10504" max="10504" width="18" customWidth="1"/>
    <col min="10505" max="10506" width="12.875" customWidth="1"/>
    <col min="10753" max="10753" width="9.625" customWidth="1"/>
    <col min="10754" max="10754" width="45" customWidth="1"/>
    <col min="10755" max="10756" width="38.75" customWidth="1"/>
    <col min="10757" max="10757" width="3.375" customWidth="1"/>
    <col min="10758" max="10759" width="20.625" customWidth="1"/>
    <col min="10760" max="10760" width="18" customWidth="1"/>
    <col min="10761" max="10762" width="12.875" customWidth="1"/>
    <col min="11009" max="11009" width="9.625" customWidth="1"/>
    <col min="11010" max="11010" width="45" customWidth="1"/>
    <col min="11011" max="11012" width="38.75" customWidth="1"/>
    <col min="11013" max="11013" width="3.375" customWidth="1"/>
    <col min="11014" max="11015" width="20.625" customWidth="1"/>
    <col min="11016" max="11016" width="18" customWidth="1"/>
    <col min="11017" max="11018" width="12.875" customWidth="1"/>
    <col min="11265" max="11265" width="9.625" customWidth="1"/>
    <col min="11266" max="11266" width="45" customWidth="1"/>
    <col min="11267" max="11268" width="38.75" customWidth="1"/>
    <col min="11269" max="11269" width="3.375" customWidth="1"/>
    <col min="11270" max="11271" width="20.625" customWidth="1"/>
    <col min="11272" max="11272" width="18" customWidth="1"/>
    <col min="11273" max="11274" width="12.875" customWidth="1"/>
    <col min="11521" max="11521" width="9.625" customWidth="1"/>
    <col min="11522" max="11522" width="45" customWidth="1"/>
    <col min="11523" max="11524" width="38.75" customWidth="1"/>
    <col min="11525" max="11525" width="3.375" customWidth="1"/>
    <col min="11526" max="11527" width="20.625" customWidth="1"/>
    <col min="11528" max="11528" width="18" customWidth="1"/>
    <col min="11529" max="11530" width="12.875" customWidth="1"/>
    <col min="11777" max="11777" width="9.625" customWidth="1"/>
    <col min="11778" max="11778" width="45" customWidth="1"/>
    <col min="11779" max="11780" width="38.75" customWidth="1"/>
    <col min="11781" max="11781" width="3.375" customWidth="1"/>
    <col min="11782" max="11783" width="20.625" customWidth="1"/>
    <col min="11784" max="11784" width="18" customWidth="1"/>
    <col min="11785" max="11786" width="12.875" customWidth="1"/>
    <col min="12033" max="12033" width="9.625" customWidth="1"/>
    <col min="12034" max="12034" width="45" customWidth="1"/>
    <col min="12035" max="12036" width="38.75" customWidth="1"/>
    <col min="12037" max="12037" width="3.375" customWidth="1"/>
    <col min="12038" max="12039" width="20.625" customWidth="1"/>
    <col min="12040" max="12040" width="18" customWidth="1"/>
    <col min="12041" max="12042" width="12.875" customWidth="1"/>
    <col min="12289" max="12289" width="9.625" customWidth="1"/>
    <col min="12290" max="12290" width="45" customWidth="1"/>
    <col min="12291" max="12292" width="38.75" customWidth="1"/>
    <col min="12293" max="12293" width="3.375" customWidth="1"/>
    <col min="12294" max="12295" width="20.625" customWidth="1"/>
    <col min="12296" max="12296" width="18" customWidth="1"/>
    <col min="12297" max="12298" width="12.875" customWidth="1"/>
    <col min="12545" max="12545" width="9.625" customWidth="1"/>
    <col min="12546" max="12546" width="45" customWidth="1"/>
    <col min="12547" max="12548" width="38.75" customWidth="1"/>
    <col min="12549" max="12549" width="3.375" customWidth="1"/>
    <col min="12550" max="12551" width="20.625" customWidth="1"/>
    <col min="12552" max="12552" width="18" customWidth="1"/>
    <col min="12553" max="12554" width="12.875" customWidth="1"/>
    <col min="12801" max="12801" width="9.625" customWidth="1"/>
    <col min="12802" max="12802" width="45" customWidth="1"/>
    <col min="12803" max="12804" width="38.75" customWidth="1"/>
    <col min="12805" max="12805" width="3.375" customWidth="1"/>
    <col min="12806" max="12807" width="20.625" customWidth="1"/>
    <col min="12808" max="12808" width="18" customWidth="1"/>
    <col min="12809" max="12810" width="12.875" customWidth="1"/>
    <col min="13057" max="13057" width="9.625" customWidth="1"/>
    <col min="13058" max="13058" width="45" customWidth="1"/>
    <col min="13059" max="13060" width="38.75" customWidth="1"/>
    <col min="13061" max="13061" width="3.375" customWidth="1"/>
    <col min="13062" max="13063" width="20.625" customWidth="1"/>
    <col min="13064" max="13064" width="18" customWidth="1"/>
    <col min="13065" max="13066" width="12.875" customWidth="1"/>
    <col min="13313" max="13313" width="9.625" customWidth="1"/>
    <col min="13314" max="13314" width="45" customWidth="1"/>
    <col min="13315" max="13316" width="38.75" customWidth="1"/>
    <col min="13317" max="13317" width="3.375" customWidth="1"/>
    <col min="13318" max="13319" width="20.625" customWidth="1"/>
    <col min="13320" max="13320" width="18" customWidth="1"/>
    <col min="13321" max="13322" width="12.875" customWidth="1"/>
    <col min="13569" max="13569" width="9.625" customWidth="1"/>
    <col min="13570" max="13570" width="45" customWidth="1"/>
    <col min="13571" max="13572" width="38.75" customWidth="1"/>
    <col min="13573" max="13573" width="3.375" customWidth="1"/>
    <col min="13574" max="13575" width="20.625" customWidth="1"/>
    <col min="13576" max="13576" width="18" customWidth="1"/>
    <col min="13577" max="13578" width="12.875" customWidth="1"/>
    <col min="13825" max="13825" width="9.625" customWidth="1"/>
    <col min="13826" max="13826" width="45" customWidth="1"/>
    <col min="13827" max="13828" width="38.75" customWidth="1"/>
    <col min="13829" max="13829" width="3.375" customWidth="1"/>
    <col min="13830" max="13831" width="20.625" customWidth="1"/>
    <col min="13832" max="13832" width="18" customWidth="1"/>
    <col min="13833" max="13834" width="12.875" customWidth="1"/>
    <col min="14081" max="14081" width="9.625" customWidth="1"/>
    <col min="14082" max="14082" width="45" customWidth="1"/>
    <col min="14083" max="14084" width="38.75" customWidth="1"/>
    <col min="14085" max="14085" width="3.375" customWidth="1"/>
    <col min="14086" max="14087" width="20.625" customWidth="1"/>
    <col min="14088" max="14088" width="18" customWidth="1"/>
    <col min="14089" max="14090" width="12.875" customWidth="1"/>
    <col min="14337" max="14337" width="9.625" customWidth="1"/>
    <col min="14338" max="14338" width="45" customWidth="1"/>
    <col min="14339" max="14340" width="38.75" customWidth="1"/>
    <col min="14341" max="14341" width="3.375" customWidth="1"/>
    <col min="14342" max="14343" width="20.625" customWidth="1"/>
    <col min="14344" max="14344" width="18" customWidth="1"/>
    <col min="14345" max="14346" width="12.875" customWidth="1"/>
    <col min="14593" max="14593" width="9.625" customWidth="1"/>
    <col min="14594" max="14594" width="45" customWidth="1"/>
    <col min="14595" max="14596" width="38.75" customWidth="1"/>
    <col min="14597" max="14597" width="3.375" customWidth="1"/>
    <col min="14598" max="14599" width="20.625" customWidth="1"/>
    <col min="14600" max="14600" width="18" customWidth="1"/>
    <col min="14601" max="14602" width="12.875" customWidth="1"/>
    <col min="14849" max="14849" width="9.625" customWidth="1"/>
    <col min="14850" max="14850" width="45" customWidth="1"/>
    <col min="14851" max="14852" width="38.75" customWidth="1"/>
    <col min="14853" max="14853" width="3.375" customWidth="1"/>
    <col min="14854" max="14855" width="20.625" customWidth="1"/>
    <col min="14856" max="14856" width="18" customWidth="1"/>
    <col min="14857" max="14858" width="12.875" customWidth="1"/>
    <col min="15105" max="15105" width="9.625" customWidth="1"/>
    <col min="15106" max="15106" width="45" customWidth="1"/>
    <col min="15107" max="15108" width="38.75" customWidth="1"/>
    <col min="15109" max="15109" width="3.375" customWidth="1"/>
    <col min="15110" max="15111" width="20.625" customWidth="1"/>
    <col min="15112" max="15112" width="18" customWidth="1"/>
    <col min="15113" max="15114" width="12.875" customWidth="1"/>
    <col min="15361" max="15361" width="9.625" customWidth="1"/>
    <col min="15362" max="15362" width="45" customWidth="1"/>
    <col min="15363" max="15364" width="38.75" customWidth="1"/>
    <col min="15365" max="15365" width="3.375" customWidth="1"/>
    <col min="15366" max="15367" width="20.625" customWidth="1"/>
    <col min="15368" max="15368" width="18" customWidth="1"/>
    <col min="15369" max="15370" width="12.875" customWidth="1"/>
    <col min="15617" max="15617" width="9.625" customWidth="1"/>
    <col min="15618" max="15618" width="45" customWidth="1"/>
    <col min="15619" max="15620" width="38.75" customWidth="1"/>
    <col min="15621" max="15621" width="3.375" customWidth="1"/>
    <col min="15622" max="15623" width="20.625" customWidth="1"/>
    <col min="15624" max="15624" width="18" customWidth="1"/>
    <col min="15625" max="15626" width="12.875" customWidth="1"/>
    <col min="15873" max="15873" width="9.625" customWidth="1"/>
    <col min="15874" max="15874" width="45" customWidth="1"/>
    <col min="15875" max="15876" width="38.75" customWidth="1"/>
    <col min="15877" max="15877" width="3.375" customWidth="1"/>
    <col min="15878" max="15879" width="20.625" customWidth="1"/>
    <col min="15880" max="15880" width="18" customWidth="1"/>
    <col min="15881" max="15882" width="12.875" customWidth="1"/>
    <col min="16129" max="16129" width="9.625" customWidth="1"/>
    <col min="16130" max="16130" width="45" customWidth="1"/>
    <col min="16131" max="16132" width="38.75" customWidth="1"/>
    <col min="16133" max="16133" width="3.375" customWidth="1"/>
    <col min="16134" max="16135" width="20.625" customWidth="1"/>
    <col min="16136" max="16136" width="18" customWidth="1"/>
    <col min="16137" max="16138" width="12.875" customWidth="1"/>
  </cols>
  <sheetData>
    <row r="1" spans="1:10" s="132" customFormat="1" ht="22.5" customHeight="1" x14ac:dyDescent="0.35">
      <c r="A1" s="346" t="s">
        <v>215</v>
      </c>
      <c r="B1" s="346"/>
      <c r="C1" s="346"/>
      <c r="D1" s="346"/>
      <c r="F1" s="295"/>
      <c r="G1" s="295"/>
    </row>
    <row r="2" spans="1:10" s="132" customFormat="1" ht="22.5" customHeight="1" x14ac:dyDescent="0.35">
      <c r="A2" s="346" t="s">
        <v>216</v>
      </c>
      <c r="B2" s="346"/>
      <c r="C2" s="346"/>
      <c r="D2" s="346"/>
      <c r="F2" s="295"/>
      <c r="G2" s="295"/>
    </row>
    <row r="3" spans="1:10" s="132" customFormat="1" ht="22.5" customHeight="1" x14ac:dyDescent="0.35">
      <c r="A3" s="346" t="s">
        <v>9</v>
      </c>
      <c r="B3" s="346"/>
      <c r="C3" s="346"/>
      <c r="D3" s="346"/>
      <c r="F3" s="295"/>
      <c r="G3" s="295"/>
    </row>
    <row r="4" spans="1:10" s="132" customFormat="1" ht="30" customHeight="1" x14ac:dyDescent="0.35">
      <c r="A4" s="296" t="s">
        <v>19</v>
      </c>
      <c r="B4" s="296" t="s">
        <v>6</v>
      </c>
      <c r="C4" s="296" t="s">
        <v>217</v>
      </c>
      <c r="D4" s="296" t="s">
        <v>218</v>
      </c>
      <c r="F4" s="297"/>
      <c r="G4" s="297"/>
      <c r="H4" s="297"/>
    </row>
    <row r="5" spans="1:10" s="302" customFormat="1" ht="19.5" customHeight="1" x14ac:dyDescent="0.2">
      <c r="A5" s="298">
        <v>1</v>
      </c>
      <c r="B5" s="299" t="s">
        <v>49</v>
      </c>
      <c r="C5" s="300">
        <f>F5/1000</f>
        <v>5.0000000000000001E-3</v>
      </c>
      <c r="D5" s="301">
        <f>G5/1000000</f>
        <v>210.59107800000001</v>
      </c>
      <c r="F5" s="303">
        <v>5</v>
      </c>
      <c r="G5" s="303">
        <v>210591078</v>
      </c>
      <c r="H5" s="304"/>
      <c r="I5" s="305"/>
    </row>
    <row r="6" spans="1:10" s="133" customFormat="1" ht="19.5" customHeight="1" x14ac:dyDescent="0.2">
      <c r="A6" s="298">
        <v>2</v>
      </c>
      <c r="B6" s="299" t="s">
        <v>52</v>
      </c>
      <c r="C6" s="300">
        <f t="shared" ref="C6:C14" si="0">F6/1000</f>
        <v>5384.5</v>
      </c>
      <c r="D6" s="301">
        <f t="shared" ref="D6:D14" si="1">G6/1000000</f>
        <v>82.230215000000001</v>
      </c>
      <c r="F6" s="303">
        <v>5384500</v>
      </c>
      <c r="G6" s="303">
        <v>82230215</v>
      </c>
      <c r="H6" s="304"/>
      <c r="I6" s="305"/>
      <c r="J6" s="302"/>
    </row>
    <row r="7" spans="1:10" s="133" customFormat="1" ht="19.5" customHeight="1" x14ac:dyDescent="0.2">
      <c r="A7" s="298">
        <v>3</v>
      </c>
      <c r="B7" s="306" t="s">
        <v>26</v>
      </c>
      <c r="C7" s="300">
        <f>F7/1000</f>
        <v>587.96</v>
      </c>
      <c r="D7" s="301">
        <f>G7/1000000</f>
        <v>67.932947999999996</v>
      </c>
      <c r="F7" s="303">
        <v>587960</v>
      </c>
      <c r="G7" s="303">
        <v>67932948</v>
      </c>
      <c r="H7" s="304"/>
      <c r="I7" s="305"/>
      <c r="J7" s="302"/>
    </row>
    <row r="8" spans="1:10" s="133" customFormat="1" ht="19.5" customHeight="1" x14ac:dyDescent="0.2">
      <c r="A8" s="298">
        <v>4</v>
      </c>
      <c r="B8" s="299" t="s">
        <v>54</v>
      </c>
      <c r="C8" s="300">
        <f>F8/1000</f>
        <v>4313.8</v>
      </c>
      <c r="D8" s="301">
        <f>G8/1000000</f>
        <v>65.889563999999993</v>
      </c>
      <c r="F8" s="303">
        <v>4313800</v>
      </c>
      <c r="G8" s="303">
        <v>65889564</v>
      </c>
      <c r="H8" s="304"/>
      <c r="I8" s="305"/>
      <c r="J8" s="302"/>
    </row>
    <row r="9" spans="1:10" s="124" customFormat="1" ht="19.5" customHeight="1" x14ac:dyDescent="0.2">
      <c r="A9" s="298">
        <v>5</v>
      </c>
      <c r="B9" s="299" t="s">
        <v>219</v>
      </c>
      <c r="C9" s="300">
        <f>F9/1000</f>
        <v>28383</v>
      </c>
      <c r="D9" s="301">
        <f>G9/1000000</f>
        <v>41.359554000000003</v>
      </c>
      <c r="F9" s="303">
        <v>28383000</v>
      </c>
      <c r="G9" s="303">
        <v>41359554</v>
      </c>
      <c r="H9" s="307"/>
      <c r="J9" s="302"/>
    </row>
    <row r="10" spans="1:10" s="124" customFormat="1" ht="19.5" customHeight="1" x14ac:dyDescent="0.2">
      <c r="A10" s="298">
        <v>6</v>
      </c>
      <c r="B10" s="308" t="s">
        <v>220</v>
      </c>
      <c r="C10" s="300">
        <f>F10/1000</f>
        <v>4443</v>
      </c>
      <c r="D10" s="301">
        <f>G10/1000000</f>
        <v>23.437894</v>
      </c>
      <c r="F10" s="303">
        <v>4443000</v>
      </c>
      <c r="G10" s="303">
        <v>23437894</v>
      </c>
      <c r="H10" s="307"/>
      <c r="J10" s="302"/>
    </row>
    <row r="11" spans="1:10" s="133" customFormat="1" ht="19.5" customHeight="1" x14ac:dyDescent="0.2">
      <c r="A11" s="298">
        <v>7</v>
      </c>
      <c r="B11" s="309" t="s">
        <v>11</v>
      </c>
      <c r="C11" s="300">
        <f t="shared" si="0"/>
        <v>194.74600000000001</v>
      </c>
      <c r="D11" s="301">
        <f t="shared" si="1"/>
        <v>21.476552000000002</v>
      </c>
      <c r="F11" s="303">
        <f>174748+19350+648</f>
        <v>194746</v>
      </c>
      <c r="G11" s="303">
        <f>15020202+5635822+711202+109326</f>
        <v>21476552</v>
      </c>
      <c r="H11" s="304"/>
      <c r="I11" s="305"/>
      <c r="J11" s="302"/>
    </row>
    <row r="12" spans="1:10" s="133" customFormat="1" ht="19.5" customHeight="1" x14ac:dyDescent="0.2">
      <c r="A12" s="298">
        <v>8</v>
      </c>
      <c r="B12" s="299" t="s">
        <v>221</v>
      </c>
      <c r="C12" s="300">
        <f t="shared" si="0"/>
        <v>52.04</v>
      </c>
      <c r="D12" s="301">
        <f t="shared" si="1"/>
        <v>13.406999000000001</v>
      </c>
      <c r="F12" s="303">
        <f>50940+1100</f>
        <v>52040</v>
      </c>
      <c r="G12" s="303">
        <f>13064080+342919</f>
        <v>13406999</v>
      </c>
      <c r="H12" s="304"/>
      <c r="I12" s="305"/>
      <c r="J12" s="302"/>
    </row>
    <row r="13" spans="1:10" s="133" customFormat="1" ht="19.5" customHeight="1" x14ac:dyDescent="0.2">
      <c r="A13" s="298">
        <v>9</v>
      </c>
      <c r="B13" s="299" t="s">
        <v>60</v>
      </c>
      <c r="C13" s="300">
        <f t="shared" si="0"/>
        <v>852.9</v>
      </c>
      <c r="D13" s="301">
        <f t="shared" si="1"/>
        <v>13.03303</v>
      </c>
      <c r="F13" s="303">
        <v>852900</v>
      </c>
      <c r="G13" s="303">
        <v>13033030</v>
      </c>
      <c r="H13" s="304"/>
      <c r="I13" s="305"/>
      <c r="J13" s="302"/>
    </row>
    <row r="14" spans="1:10" s="133" customFormat="1" ht="19.5" customHeight="1" x14ac:dyDescent="0.2">
      <c r="A14" s="298">
        <v>10</v>
      </c>
      <c r="B14" s="309" t="s">
        <v>181</v>
      </c>
      <c r="C14" s="300">
        <f t="shared" si="0"/>
        <v>2.9000000000000001E-2</v>
      </c>
      <c r="D14" s="301">
        <f t="shared" si="1"/>
        <v>11.724264</v>
      </c>
      <c r="F14" s="303">
        <v>29</v>
      </c>
      <c r="G14" s="303">
        <v>11724264</v>
      </c>
      <c r="H14" s="304"/>
      <c r="I14" s="305"/>
      <c r="J14" s="302"/>
    </row>
    <row r="15" spans="1:10" s="133" customFormat="1" ht="19.5" customHeight="1" x14ac:dyDescent="0.2">
      <c r="A15" s="342" t="s">
        <v>2</v>
      </c>
      <c r="B15" s="343"/>
      <c r="C15" s="310">
        <f>SUM(C5:C14)</f>
        <v>44211.98</v>
      </c>
      <c r="D15" s="311">
        <f>SUM(D5:D14)</f>
        <v>551.08209800000009</v>
      </c>
      <c r="F15" s="312"/>
      <c r="G15" s="312"/>
      <c r="H15" s="313"/>
    </row>
    <row r="16" spans="1:10" s="133" customFormat="1" ht="19.5" customHeight="1" thickBot="1" x14ac:dyDescent="0.25">
      <c r="A16" s="314">
        <v>11</v>
      </c>
      <c r="B16" s="315" t="s">
        <v>74</v>
      </c>
      <c r="C16" s="316">
        <f>C17-C15</f>
        <v>3188.5529999999999</v>
      </c>
      <c r="D16" s="316">
        <f>D17-D15</f>
        <v>43.692008999999871</v>
      </c>
      <c r="F16" s="312"/>
      <c r="G16" s="312"/>
      <c r="H16" s="313"/>
    </row>
    <row r="17" spans="1:8" s="132" customFormat="1" ht="24" customHeight="1" thickBot="1" x14ac:dyDescent="0.4">
      <c r="A17" s="344" t="s">
        <v>10</v>
      </c>
      <c r="B17" s="345"/>
      <c r="C17" s="317">
        <f>47400533/1000</f>
        <v>47400.533000000003</v>
      </c>
      <c r="D17" s="317">
        <f>594774107/1000000</f>
        <v>594.77410699999996</v>
      </c>
      <c r="F17" s="295"/>
      <c r="G17" s="318"/>
      <c r="H17" s="297"/>
    </row>
    <row r="18" spans="1:8" s="132" customFormat="1" ht="14.25" customHeight="1" thickTop="1" x14ac:dyDescent="0.35">
      <c r="A18" s="131"/>
      <c r="C18" s="319"/>
      <c r="D18" s="320"/>
      <c r="F18" s="295"/>
      <c r="G18" s="295"/>
      <c r="H18" s="297"/>
    </row>
    <row r="19" spans="1:8" s="133" customFormat="1" ht="23.25" customHeight="1" x14ac:dyDescent="0.2">
      <c r="A19" s="133" t="s">
        <v>222</v>
      </c>
      <c r="B19" s="133" t="s">
        <v>223</v>
      </c>
      <c r="C19" s="321"/>
      <c r="D19" s="321"/>
      <c r="F19" s="313"/>
      <c r="G19" s="313"/>
    </row>
    <row r="20" spans="1:8" s="133" customFormat="1" ht="23.25" customHeight="1" x14ac:dyDescent="0.2">
      <c r="A20" s="133" t="s">
        <v>76</v>
      </c>
      <c r="B20" s="133" t="s">
        <v>80</v>
      </c>
      <c r="C20" s="322"/>
      <c r="D20" s="322"/>
      <c r="F20" s="313"/>
      <c r="G20" s="313"/>
    </row>
    <row r="21" spans="1:8" s="132" customFormat="1" ht="14.25" customHeight="1" x14ac:dyDescent="0.35">
      <c r="A21" s="131"/>
      <c r="C21" s="323"/>
      <c r="D21" s="323"/>
      <c r="F21" s="295"/>
      <c r="G21" s="295"/>
    </row>
    <row r="22" spans="1:8" s="132" customFormat="1" ht="14.25" customHeight="1" x14ac:dyDescent="0.35">
      <c r="A22" s="131"/>
      <c r="C22" s="323"/>
      <c r="D22" s="323"/>
      <c r="F22" s="295"/>
      <c r="G22" s="295"/>
    </row>
    <row r="23" spans="1:8" s="132" customFormat="1" ht="14.25" customHeight="1" x14ac:dyDescent="0.35">
      <c r="A23" s="131"/>
      <c r="C23" s="323"/>
      <c r="D23" s="324"/>
      <c r="F23" s="295"/>
      <c r="G23" s="295"/>
    </row>
    <row r="24" spans="1:8" s="132" customFormat="1" ht="18" customHeight="1" x14ac:dyDescent="0.35">
      <c r="A24" s="131"/>
      <c r="F24" s="295"/>
      <c r="G24" s="295"/>
    </row>
    <row r="25" spans="1:8" s="132" customFormat="1" ht="17.25" customHeight="1" x14ac:dyDescent="0.35">
      <c r="A25" s="131"/>
      <c r="F25" s="295"/>
      <c r="G25" s="295"/>
    </row>
    <row r="26" spans="1:8" s="132" customFormat="1" ht="18.75" customHeight="1" x14ac:dyDescent="0.35">
      <c r="A26" s="131"/>
      <c r="F26" s="295"/>
      <c r="G26" s="295"/>
    </row>
    <row r="27" spans="1:8" s="132" customFormat="1" ht="23.25" x14ac:dyDescent="0.35">
      <c r="A27" s="131"/>
      <c r="F27" s="295"/>
      <c r="G27" s="295"/>
    </row>
    <row r="28" spans="1:8" s="132" customFormat="1" ht="23.25" x14ac:dyDescent="0.35">
      <c r="A28" s="131"/>
      <c r="F28" s="295"/>
      <c r="G28" s="295"/>
    </row>
    <row r="29" spans="1:8" s="132" customFormat="1" ht="23.25" x14ac:dyDescent="0.35">
      <c r="A29" s="131"/>
      <c r="F29" s="295"/>
      <c r="G29" s="295"/>
    </row>
    <row r="30" spans="1:8" s="132" customFormat="1" ht="23.25" x14ac:dyDescent="0.35">
      <c r="A30" s="131"/>
      <c r="F30" s="295"/>
      <c r="G30" s="295"/>
    </row>
    <row r="31" spans="1:8" s="132" customFormat="1" ht="23.25" x14ac:dyDescent="0.35">
      <c r="A31" s="131"/>
      <c r="F31" s="295"/>
      <c r="G31" s="295"/>
    </row>
    <row r="32" spans="1:8" s="132" customFormat="1" ht="23.25" x14ac:dyDescent="0.35">
      <c r="A32" s="131"/>
      <c r="F32" s="295"/>
      <c r="G32" s="295"/>
    </row>
    <row r="33" spans="1:7" s="132" customFormat="1" ht="23.25" x14ac:dyDescent="0.35">
      <c r="A33" s="131"/>
      <c r="F33" s="295"/>
      <c r="G33" s="295"/>
    </row>
    <row r="34" spans="1:7" s="132" customFormat="1" ht="23.25" x14ac:dyDescent="0.35">
      <c r="A34" s="131"/>
      <c r="F34" s="295"/>
      <c r="G34" s="295"/>
    </row>
    <row r="35" spans="1:7" s="132" customFormat="1" ht="23.25" x14ac:dyDescent="0.35">
      <c r="A35" s="131"/>
      <c r="F35" s="295"/>
      <c r="G35" s="295"/>
    </row>
    <row r="36" spans="1:7" s="132" customFormat="1" ht="23.25" x14ac:dyDescent="0.35">
      <c r="A36" s="131"/>
      <c r="F36" s="295"/>
      <c r="G36" s="295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5">
    <mergeCell ref="A15:B15"/>
    <mergeCell ref="A17:B17"/>
    <mergeCell ref="A1:D1"/>
    <mergeCell ref="A2:D2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20"/>
  <sheetViews>
    <sheetView topLeftCell="A4" zoomScaleNormal="100" workbookViewId="0">
      <selection activeCell="L11" sqref="L11"/>
    </sheetView>
  </sheetViews>
  <sheetFormatPr defaultRowHeight="14.25" x14ac:dyDescent="0.2"/>
  <cols>
    <col min="2" max="2" width="27.875" customWidth="1"/>
    <col min="3" max="3" width="15.375" customWidth="1"/>
    <col min="4" max="4" width="16.5" customWidth="1"/>
    <col min="5" max="5" width="16.625" customWidth="1"/>
    <col min="7" max="7" width="27.5" customWidth="1"/>
    <col min="8" max="8" width="11" customWidth="1"/>
    <col min="9" max="9" width="14" customWidth="1"/>
    <col min="10" max="10" width="19.25" customWidth="1"/>
  </cols>
  <sheetData>
    <row r="1" spans="1:10" ht="23.25" x14ac:dyDescent="0.35">
      <c r="B1" s="350" t="s">
        <v>9</v>
      </c>
      <c r="C1" s="350"/>
      <c r="D1" s="350"/>
      <c r="E1" s="350"/>
      <c r="F1" s="350"/>
      <c r="G1" s="350"/>
      <c r="H1" s="350"/>
      <c r="I1" s="350"/>
      <c r="J1" s="350"/>
    </row>
    <row r="2" spans="1:10" ht="23.25" x14ac:dyDescent="0.35">
      <c r="A2" s="55"/>
      <c r="B2" s="350" t="s">
        <v>18</v>
      </c>
      <c r="C2" s="350"/>
      <c r="D2" s="350"/>
      <c r="E2" s="350"/>
      <c r="F2" s="350"/>
      <c r="G2" s="350"/>
      <c r="H2" s="350"/>
      <c r="I2" s="350"/>
      <c r="J2" s="350"/>
    </row>
    <row r="3" spans="1:10" ht="23.25" x14ac:dyDescent="0.35">
      <c r="A3" s="55"/>
      <c r="B3" s="350" t="s">
        <v>213</v>
      </c>
      <c r="C3" s="350"/>
      <c r="D3" s="350"/>
      <c r="E3" s="350"/>
      <c r="F3" s="350"/>
      <c r="G3" s="350"/>
      <c r="H3" s="350"/>
      <c r="I3" s="350"/>
      <c r="J3" s="350"/>
    </row>
    <row r="4" spans="1:10" ht="24" thickBot="1" x14ac:dyDescent="0.4">
      <c r="A4" s="99"/>
      <c r="B4" s="99" t="s">
        <v>29</v>
      </c>
      <c r="C4" s="99"/>
      <c r="D4" s="99"/>
      <c r="E4" s="99"/>
      <c r="F4" s="99"/>
      <c r="G4" s="99" t="s">
        <v>30</v>
      </c>
      <c r="H4" s="99"/>
      <c r="I4" s="99"/>
      <c r="J4" s="99"/>
    </row>
    <row r="5" spans="1:10" ht="21.75" thickBot="1" x14ac:dyDescent="0.4">
      <c r="A5" s="7" t="s">
        <v>19</v>
      </c>
      <c r="B5" s="351" t="s">
        <v>20</v>
      </c>
      <c r="C5" s="352"/>
      <c r="D5" s="352"/>
      <c r="E5" s="352"/>
      <c r="F5" s="12" t="s">
        <v>19</v>
      </c>
      <c r="G5" s="353" t="s">
        <v>21</v>
      </c>
      <c r="H5" s="353"/>
      <c r="I5" s="353"/>
      <c r="J5" s="354"/>
    </row>
    <row r="6" spans="1:10" ht="21.75" thickBot="1" x14ac:dyDescent="0.4">
      <c r="A6" s="24" t="s">
        <v>22</v>
      </c>
      <c r="B6" s="96" t="s">
        <v>6</v>
      </c>
      <c r="C6" s="96" t="s">
        <v>5</v>
      </c>
      <c r="D6" s="25" t="s">
        <v>4</v>
      </c>
      <c r="E6" s="25" t="s">
        <v>31</v>
      </c>
      <c r="F6" s="265" t="s">
        <v>22</v>
      </c>
      <c r="G6" s="101" t="s">
        <v>6</v>
      </c>
      <c r="H6" s="96" t="s">
        <v>5</v>
      </c>
      <c r="I6" s="54" t="s">
        <v>4</v>
      </c>
      <c r="J6" s="54" t="s">
        <v>32</v>
      </c>
    </row>
    <row r="7" spans="1:10" ht="21" x14ac:dyDescent="0.35">
      <c r="A7" s="52">
        <v>1</v>
      </c>
      <c r="B7" s="266" t="s">
        <v>27</v>
      </c>
      <c r="C7" s="59">
        <v>85043199</v>
      </c>
      <c r="D7" s="267">
        <v>5.85</v>
      </c>
      <c r="E7" s="268">
        <v>38341677.810000002</v>
      </c>
      <c r="F7" s="269">
        <v>1</v>
      </c>
      <c r="G7" s="270" t="s">
        <v>201</v>
      </c>
      <c r="H7" s="271">
        <v>85442029</v>
      </c>
      <c r="I7" s="41">
        <v>1279.4100000000001</v>
      </c>
      <c r="J7" s="41">
        <v>684429764.94000006</v>
      </c>
    </row>
    <row r="8" spans="1:10" ht="21" x14ac:dyDescent="0.35">
      <c r="A8" s="52">
        <v>2</v>
      </c>
      <c r="B8" s="272" t="s">
        <v>202</v>
      </c>
      <c r="C8" s="59">
        <v>94036090</v>
      </c>
      <c r="D8" s="28">
        <v>994.57</v>
      </c>
      <c r="E8" s="28">
        <v>32257457.780000001</v>
      </c>
      <c r="F8" s="53">
        <v>2</v>
      </c>
      <c r="G8" s="273" t="s">
        <v>203</v>
      </c>
      <c r="H8" s="274">
        <v>85389020</v>
      </c>
      <c r="I8" s="36">
        <v>382.94</v>
      </c>
      <c r="J8" s="36">
        <v>238777802.15000001</v>
      </c>
    </row>
    <row r="9" spans="1:10" ht="21" x14ac:dyDescent="0.35">
      <c r="A9" s="52">
        <v>3</v>
      </c>
      <c r="B9" s="49" t="s">
        <v>90</v>
      </c>
      <c r="C9" s="57" t="s">
        <v>204</v>
      </c>
      <c r="D9" s="27">
        <v>544</v>
      </c>
      <c r="E9" s="27">
        <v>12447795.449999999</v>
      </c>
      <c r="F9" s="53">
        <v>3</v>
      </c>
      <c r="G9" s="275" t="s">
        <v>205</v>
      </c>
      <c r="H9" s="276">
        <v>85044011</v>
      </c>
      <c r="I9" s="35">
        <v>13.56</v>
      </c>
      <c r="J9" s="277">
        <v>38529545</v>
      </c>
    </row>
    <row r="10" spans="1:10" ht="25.5" customHeight="1" x14ac:dyDescent="0.35">
      <c r="A10" s="52">
        <v>4</v>
      </c>
      <c r="B10" s="49" t="s">
        <v>11</v>
      </c>
      <c r="C10" s="57">
        <v>21011291</v>
      </c>
      <c r="D10" s="26">
        <v>42.29</v>
      </c>
      <c r="E10" s="26">
        <v>5407943.7599999998</v>
      </c>
      <c r="F10" s="53">
        <v>4</v>
      </c>
      <c r="G10" s="278" t="s">
        <v>206</v>
      </c>
      <c r="H10" s="274">
        <v>84068290</v>
      </c>
      <c r="I10" s="37">
        <v>325.44</v>
      </c>
      <c r="J10" s="37">
        <v>81109488.159999996</v>
      </c>
    </row>
    <row r="11" spans="1:10" ht="25.5" customHeight="1" x14ac:dyDescent="0.35">
      <c r="A11" s="52">
        <v>5</v>
      </c>
      <c r="B11" s="80" t="s">
        <v>26</v>
      </c>
      <c r="C11" s="58">
        <v>90111100</v>
      </c>
      <c r="D11" s="26">
        <v>34.54</v>
      </c>
      <c r="E11" s="26">
        <v>2469778.4000000004</v>
      </c>
      <c r="F11" s="53">
        <v>5</v>
      </c>
      <c r="G11" s="278" t="s">
        <v>25</v>
      </c>
      <c r="H11" s="274">
        <v>24031920</v>
      </c>
      <c r="I11" s="36">
        <v>162.44999999999999</v>
      </c>
      <c r="J11" s="36">
        <v>31579518.27</v>
      </c>
    </row>
    <row r="12" spans="1:10" ht="21" x14ac:dyDescent="0.35">
      <c r="A12" s="52">
        <v>6</v>
      </c>
      <c r="B12" s="81" t="s">
        <v>34</v>
      </c>
      <c r="C12" s="61">
        <v>90318090</v>
      </c>
      <c r="D12" s="47">
        <v>0.7</v>
      </c>
      <c r="E12" s="47">
        <v>2242001.66</v>
      </c>
      <c r="F12" s="53">
        <v>6</v>
      </c>
      <c r="G12" s="275" t="s">
        <v>105</v>
      </c>
      <c r="H12" s="82">
        <v>27101972</v>
      </c>
      <c r="I12" s="36">
        <v>17.88</v>
      </c>
      <c r="J12" s="36">
        <v>28767195.899999999</v>
      </c>
    </row>
    <row r="13" spans="1:10" ht="42" x14ac:dyDescent="0.35">
      <c r="A13" s="53">
        <v>7</v>
      </c>
      <c r="B13" s="290" t="s">
        <v>207</v>
      </c>
      <c r="C13" s="60">
        <v>44092900</v>
      </c>
      <c r="D13" s="291">
        <v>27.86</v>
      </c>
      <c r="E13" s="291">
        <v>203254.24</v>
      </c>
      <c r="F13" s="53">
        <v>7</v>
      </c>
      <c r="G13" s="275" t="s">
        <v>208</v>
      </c>
      <c r="H13" s="274">
        <v>90181900</v>
      </c>
      <c r="I13" s="36">
        <v>51.87</v>
      </c>
      <c r="J13" s="36">
        <v>25190660.240000002</v>
      </c>
    </row>
    <row r="14" spans="1:10" ht="21" x14ac:dyDescent="0.35">
      <c r="A14" s="52"/>
      <c r="B14" s="49"/>
      <c r="C14" s="61"/>
      <c r="D14" s="34"/>
      <c r="E14" s="47"/>
      <c r="F14" s="53">
        <v>8</v>
      </c>
      <c r="G14" s="130" t="s">
        <v>209</v>
      </c>
      <c r="H14" s="279">
        <v>94069090</v>
      </c>
      <c r="I14" s="280">
        <v>247</v>
      </c>
      <c r="J14" s="281">
        <v>14582250</v>
      </c>
    </row>
    <row r="15" spans="1:10" ht="24" customHeight="1" thickBot="1" x14ac:dyDescent="0.4">
      <c r="A15" s="52"/>
      <c r="B15" s="48"/>
      <c r="C15" s="62"/>
      <c r="D15" s="27"/>
      <c r="E15" s="27"/>
      <c r="F15" s="53">
        <v>9</v>
      </c>
      <c r="G15" s="278" t="s">
        <v>210</v>
      </c>
      <c r="H15" s="282">
        <v>85182990</v>
      </c>
      <c r="I15" s="283">
        <v>79.569999999999993</v>
      </c>
      <c r="J15" s="283">
        <v>13010534.340000002</v>
      </c>
    </row>
    <row r="16" spans="1:10" ht="21.75" thickBot="1" x14ac:dyDescent="0.4">
      <c r="A16" s="293"/>
      <c r="B16" s="50"/>
      <c r="C16" s="62"/>
      <c r="D16" s="29"/>
      <c r="E16" s="29"/>
      <c r="F16" s="292">
        <v>10</v>
      </c>
      <c r="G16" s="284" t="s">
        <v>211</v>
      </c>
      <c r="H16" s="125">
        <v>40111000</v>
      </c>
      <c r="I16" s="285">
        <v>97.74</v>
      </c>
      <c r="J16" s="286">
        <v>6997615.4000000004</v>
      </c>
    </row>
    <row r="17" spans="1:10" ht="21.75" thickBot="1" x14ac:dyDescent="0.4">
      <c r="A17" s="23"/>
      <c r="B17" s="351" t="s">
        <v>23</v>
      </c>
      <c r="C17" s="352"/>
      <c r="D17" s="19">
        <f>SUM(D7:D16)</f>
        <v>1649.81</v>
      </c>
      <c r="E17" s="287">
        <f>SUM(E7:E16)</f>
        <v>93369909.100000009</v>
      </c>
      <c r="F17" s="97"/>
      <c r="G17" s="355" t="s">
        <v>24</v>
      </c>
      <c r="H17" s="356"/>
      <c r="I17" s="288">
        <f>SUM(I7:I16)</f>
        <v>2657.86</v>
      </c>
      <c r="J17" s="288">
        <f>SUM(J7:J16)</f>
        <v>1162974374.4000001</v>
      </c>
    </row>
    <row r="18" spans="1:10" ht="21.75" thickBot="1" x14ac:dyDescent="0.4">
      <c r="A18" s="347" t="s">
        <v>1</v>
      </c>
      <c r="B18" s="348"/>
      <c r="C18" s="38"/>
      <c r="D18" s="13">
        <v>0</v>
      </c>
      <c r="E18" s="18">
        <v>0</v>
      </c>
      <c r="F18" s="45"/>
      <c r="G18" s="289" t="s">
        <v>1</v>
      </c>
      <c r="H18" s="22"/>
      <c r="I18" s="18">
        <v>21580.07</v>
      </c>
      <c r="J18" s="44">
        <v>113825239.73</v>
      </c>
    </row>
    <row r="19" spans="1:10" ht="21.75" thickBot="1" x14ac:dyDescent="0.4">
      <c r="A19" s="20" t="s">
        <v>28</v>
      </c>
      <c r="B19" s="21"/>
      <c r="C19" s="39"/>
      <c r="D19" s="13">
        <v>1649.81</v>
      </c>
      <c r="E19" s="18">
        <v>93369909.099999994</v>
      </c>
      <c r="F19" s="51"/>
      <c r="G19" s="43" t="s">
        <v>10</v>
      </c>
      <c r="H19" s="42"/>
      <c r="I19" s="40">
        <v>48159.93</v>
      </c>
      <c r="J19" s="40">
        <v>1276799614.1300001</v>
      </c>
    </row>
    <row r="20" spans="1:10" ht="21" x14ac:dyDescent="0.2">
      <c r="A20" s="349"/>
      <c r="B20" s="349"/>
      <c r="C20" s="349"/>
      <c r="D20" s="349"/>
      <c r="E20" s="100"/>
      <c r="F20" s="100" t="s">
        <v>212</v>
      </c>
      <c r="G20" s="100"/>
      <c r="H20" s="100"/>
      <c r="I20" s="100"/>
      <c r="J20" s="14"/>
    </row>
  </sheetData>
  <sortState ref="E7:I16">
    <sortCondition descending="1" ref="I7:I16"/>
  </sortState>
  <mergeCells count="9">
    <mergeCell ref="A18:B18"/>
    <mergeCell ref="A20:D20"/>
    <mergeCell ref="B1:J1"/>
    <mergeCell ref="B2:J2"/>
    <mergeCell ref="B3:J3"/>
    <mergeCell ref="B5:E5"/>
    <mergeCell ref="G5:J5"/>
    <mergeCell ref="B17:C17"/>
    <mergeCell ref="G17:H17"/>
  </mergeCells>
  <pageMargins left="0.16" right="0" top="0" bottom="0" header="0.3" footer="0.2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ส่งออก พ.ย.61</vt:lpstr>
      <vt:lpstr>นำเข้า เดือน พ.ย.61</vt:lpstr>
      <vt:lpstr>นำเข้า 10 อันดับ</vt:lpstr>
      <vt:lpstr>ผ่านแดน (พ.ย.)10 อันดับ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JIRAPORN JAIKEAW</dc:creator>
  <cp:lastModifiedBy>Ratchanee Meesanam</cp:lastModifiedBy>
  <cp:lastPrinted>2018-10-22T00:28:27Z</cp:lastPrinted>
  <dcterms:created xsi:type="dcterms:W3CDTF">2016-11-08T04:22:12Z</dcterms:created>
  <dcterms:modified xsi:type="dcterms:W3CDTF">2019-03-14T06:24:07Z</dcterms:modified>
</cp:coreProperties>
</file>